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codeName="ThisWorkbook"/>
  <xr:revisionPtr revIDLastSave="0" documentId="13_ncr:1_{2DDD4C7C-145F-4534-B615-40AB6A2B81C9}" xr6:coauthVersionLast="36" xr6:coauthVersionMax="36" xr10:uidLastSave="{00000000-0000-0000-0000-000000000000}"/>
  <bookViews>
    <workbookView xWindow="0" yWindow="0" windowWidth="20490" windowHeight="7170" tabRatio="789" firstSheet="3" activeTab="5" xr2:uid="{00000000-000D-0000-FFFF-FFFF00000000}"/>
  </bookViews>
  <sheets>
    <sheet name="はじめに" sheetId="74" r:id="rId1"/>
    <sheet name="(入力①) 基本情報入力シート" sheetId="73" r:id="rId2"/>
    <sheet name="(入力②-1)別紙様式2-2 個表_処遇" sheetId="9" r:id="rId3"/>
    <sheet name="(入力②‐2)別紙様式2-3 個表_特定" sheetId="72" r:id="rId4"/>
    <sheet name="(入力②-3)別紙様式2-4 個表_ベースアップ" sheetId="77" r:id="rId5"/>
    <sheet name="(入力③)別紙様式2-1 計画書_総括表" sheetId="70" r:id="rId6"/>
    <sheet name="県集計用" sheetId="78" state="hidden" r:id="rId7"/>
    <sheet name="【参考】数式用" sheetId="16" state="hidden" r:id="rId8"/>
    <sheet name="【参考】数式用2" sheetId="76" state="hidden" r:id="rId9"/>
  </sheets>
  <definedNames>
    <definedName name="_xlnm._FilterDatabase" localSheetId="2" hidden="1">'(入力②-1)別紙様式2-2 個表_処遇'!$L$11:$AH$11</definedName>
    <definedName name="_xlnm._FilterDatabase" localSheetId="3" hidden="1">'(入力②‐2)別紙様式2-3 個表_特定'!$L$11:$AI$11</definedName>
    <definedName name="_xlnm._FilterDatabase" localSheetId="4" hidden="1">'(入力②-3)別紙様式2-4 個表_ベースアップ'!$B$11:$AL$111</definedName>
    <definedName name="_xlnm._FilterDatabase" localSheetId="7" hidden="1">【参考】数式用!#REF!</definedName>
    <definedName name="_xlnm._FilterDatabase" localSheetId="8" hidden="1">【参考】数式用2!#REF!</definedName>
    <definedName name="_xlnm.Print_Area" localSheetId="1">'(入力①) 基本情報入力シート'!$A$1:$AA$52</definedName>
    <definedName name="_xlnm.Print_Area" localSheetId="2">'(入力②-1)別紙様式2-2 個表_処遇'!$A$1:$AH$31</definedName>
    <definedName name="_xlnm.Print_Area" localSheetId="3">'(入力②‐2)別紙様式2-3 個表_特定'!$A$1:$AI$31</definedName>
    <definedName name="_xlnm.Print_Area" localSheetId="4">'(入力②-3)別紙様式2-4 個表_ベースアップ'!$A$1:$AL$31</definedName>
    <definedName name="_xlnm.Print_Area" localSheetId="5">'(入力③)別紙様式2-1 計画書_総括表'!$A$1:$AL$232</definedName>
    <definedName name="_xlnm.Print_Area" localSheetId="7">【参考】数式用!$A$1:$I$28</definedName>
    <definedName name="_xlnm.Print_Area" localSheetId="8">【参考】数式用2!$A$1:$C$26</definedName>
    <definedName name="_xlnm.Print_Area" localSheetId="0">はじめに!$A$1:$F$31</definedName>
    <definedName name="_xlnm.Print_Titles" localSheetId="2">'(入力②-1)別紙様式2-2 個表_処遇'!$7:$11</definedName>
    <definedName name="_xlnm.Print_Titles" localSheetId="3">'(入力②‐2)別紙様式2-3 個表_特定'!$7:$11</definedName>
    <definedName name="_xlnm.Print_Titles" localSheetId="4">'(入力②-3)別紙様式2-4 個表_ベースアップ'!$7:$11</definedName>
    <definedName name="www" localSheetId="3">#REF!</definedName>
    <definedName name="www" localSheetId="4">#REF!</definedName>
    <definedName name="www" localSheetId="8">#REF!</definedName>
    <definedName name="www" localSheetId="0">#REF!</definedName>
    <definedName name="www">#REF!</definedName>
    <definedName name="サービス" localSheetId="3">#REF!</definedName>
    <definedName name="サービス" localSheetId="4">#REF!</definedName>
    <definedName name="サービス" localSheetId="5">#REF!</definedName>
    <definedName name="サービス" localSheetId="8">#REF!</definedName>
    <definedName name="サービス">#REF!</definedName>
    <definedName name="サービス種別">#REF!</definedName>
    <definedName name="サービス名" localSheetId="4">#REF!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4">#REF!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AD31" i="70" l="1"/>
  <c r="AD29" i="70" s="1"/>
  <c r="AN102" i="70" s="1"/>
  <c r="G2" i="78" l="1"/>
  <c r="F2" i="78"/>
  <c r="E2" i="78"/>
  <c r="BB132" i="70"/>
  <c r="N2" i="78" s="1"/>
  <c r="M2" i="78" l="1"/>
  <c r="AA2" i="78"/>
  <c r="Z2" i="78"/>
  <c r="Y2" i="78"/>
  <c r="X2" i="78"/>
  <c r="W2" i="78"/>
  <c r="V2" i="78"/>
  <c r="U2" i="78"/>
  <c r="D2" i="78"/>
  <c r="C2" i="78"/>
  <c r="B2" i="78"/>
  <c r="A2" i="78"/>
  <c r="BB182" i="70"/>
  <c r="O2" i="78" s="1"/>
  <c r="BB186" i="70"/>
  <c r="P2" i="78" s="1"/>
  <c r="BB190" i="70"/>
  <c r="Q2" i="78" s="1"/>
  <c r="BB194" i="70"/>
  <c r="R2" i="78" s="1"/>
  <c r="BB198" i="70"/>
  <c r="S2" i="78" s="1"/>
  <c r="BB202" i="70"/>
  <c r="T2" i="78" s="1"/>
  <c r="S66" i="70" l="1"/>
  <c r="N12" i="77" l="1"/>
  <c r="P12" i="9"/>
  <c r="R111" i="9"/>
  <c r="AF12" i="9"/>
  <c r="AC15" i="70"/>
  <c r="G9" i="70"/>
  <c r="D3" i="77" l="1"/>
  <c r="R12" i="77"/>
  <c r="P12" i="72"/>
  <c r="R12" i="72"/>
  <c r="R13" i="77" l="1"/>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C96" i="70" l="1"/>
  <c r="L2" i="78" s="1"/>
  <c r="R98" i="70"/>
  <c r="R95" i="70"/>
  <c r="X94" i="70"/>
  <c r="AC93" i="70" s="1"/>
  <c r="K2" i="78"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W31" i="70" l="1"/>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J2" i="78" s="1"/>
  <c r="AE66" i="70" l="1"/>
  <c r="Y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Q12" i="72"/>
  <c r="U12" i="72"/>
  <c r="O12" i="72"/>
  <c r="L12" i="72"/>
  <c r="K12" i="72"/>
  <c r="J12" i="72"/>
  <c r="I12" i="72"/>
  <c r="H12" i="72"/>
  <c r="G12" i="72"/>
  <c r="F12" i="72"/>
  <c r="E12" i="72"/>
  <c r="D12" i="72"/>
  <c r="C12" i="72"/>
  <c r="B12" i="72"/>
  <c r="AC1" i="70"/>
  <c r="D3" i="72"/>
  <c r="T15" i="70"/>
  <c r="K15" i="70"/>
  <c r="G12" i="70"/>
  <c r="G11"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U12" i="9"/>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I2" i="78"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O5" i="9"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P28" i="70" l="1"/>
  <c r="V27" i="70" s="1"/>
  <c r="H2" i="78"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1" authorId="0" shapeId="0" xr:uid="{00000000-0006-0000-0100-000001000000}">
      <text>
        <r>
          <rPr>
            <b/>
            <sz val="10"/>
            <color indexed="81"/>
            <rFont val="MS P ゴシック"/>
            <family val="3"/>
            <charset val="128"/>
          </rPr>
          <t>サービス名のセルを選択した際に右下に表示されるプルダウンリストからサービス名を選択してください。</t>
        </r>
      </text>
    </comment>
    <comment ref="Z31" authorId="0" shapeId="0" xr:uid="{00000000-0006-0000-0100-000002000000}">
      <text>
        <r>
          <rPr>
            <b/>
            <sz val="10"/>
            <color indexed="81"/>
            <rFont val="MS P ゴシック"/>
            <family val="3"/>
            <charset val="128"/>
          </rPr>
          <t>介護サービスと介護予防サービスにおいては、行を分けてそれぞれ一行ごとに入力が必要です。</t>
        </r>
        <r>
          <rPr>
            <b/>
            <sz val="9"/>
            <color indexed="81"/>
            <rFont val="MS P ゴシック"/>
            <family val="3"/>
            <charset val="128"/>
          </rPr>
          <t xml:space="preserve">
</t>
        </r>
      </text>
    </comment>
    <comment ref="B33" authorId="0" shapeId="0" xr:uid="{00000000-0006-0000-0100-000003000000}">
      <text>
        <r>
          <rPr>
            <b/>
            <sz val="9"/>
            <color indexed="81"/>
            <rFont val="MS P ゴシック"/>
            <family val="3"/>
            <charset val="128"/>
          </rPr>
          <t>行が足りない場合は適宜行を追加して対応してください。
その際、各種数値等が他の各シートに反映されているかよく確認してください。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2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500-000002000000}">
      <text>
        <r>
          <rPr>
            <b/>
            <sz val="10"/>
            <color indexed="81"/>
            <rFont val="MS P ゴシック"/>
            <family val="3"/>
            <charset val="128"/>
          </rPr>
          <t>「○」もしくは「×」を選択してください。
「×」を選択すると入力が不要になるセルがグレーになります。</t>
        </r>
      </text>
    </comment>
    <comment ref="AL28" authorId="0" shapeId="0" xr:uid="{00000000-0006-0000-05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1" authorId="0" shapeId="0" xr:uid="{00000000-0006-0000-0500-000004000000}">
      <text>
        <r>
          <rPr>
            <b/>
            <sz val="9"/>
            <color indexed="81"/>
            <rFont val="MS P ゴシック"/>
            <family val="3"/>
            <charset val="128"/>
          </rPr>
          <t>各入力項目については、</t>
        </r>
        <r>
          <rPr>
            <b/>
            <u/>
            <sz val="11"/>
            <color indexed="81"/>
            <rFont val="MS P ゴシック"/>
            <family val="3"/>
            <charset val="128"/>
          </rPr>
          <t>【賃金の総額に係る記入上の注意】をよく読んだ上で、</t>
        </r>
        <r>
          <rPr>
            <b/>
            <sz val="9"/>
            <color indexed="81"/>
            <rFont val="MS P ゴシック"/>
            <family val="3"/>
            <charset val="128"/>
          </rPr>
          <t xml:space="preserve">
②ⅱ)(ア)、(イ)、(ウ)、(エ)、(オ)→②ⅰ)の順で入力してください。</t>
        </r>
      </text>
    </comment>
    <comment ref="AL36" authorId="0" shapeId="0" xr:uid="{00000000-0006-0000-0500-000005000000}">
      <text>
        <r>
          <rPr>
            <b/>
            <u/>
            <sz val="10"/>
            <color indexed="81"/>
            <rFont val="MS P ゴシック"/>
            <family val="3"/>
            <charset val="128"/>
          </rPr>
          <t>独自の賃金改善を行っていない場合は入力不要です。</t>
        </r>
      </text>
    </comment>
    <comment ref="AL44" authorId="0" shapeId="0" xr:uid="{00000000-0006-0000-0500-000006000000}">
      <text>
        <r>
          <rPr>
            <b/>
            <sz val="10"/>
            <color indexed="81"/>
            <rFont val="MS P ゴシック"/>
            <family val="3"/>
            <charset val="128"/>
          </rPr>
          <t>法定福利費等の事業主負担の増加分を含める場合、同一の数値とならないことがあります。</t>
        </r>
      </text>
    </comment>
    <comment ref="AL55" authorId="0" shapeId="0" xr:uid="{00000000-0006-0000-0500-000007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69" authorId="0" shapeId="0" xr:uid="{00000000-0006-0000-0500-000008000000}">
      <text>
        <r>
          <rPr>
            <b/>
            <sz val="10"/>
            <color indexed="81"/>
            <rFont val="MS P ゴシック"/>
            <family val="3"/>
            <charset val="128"/>
          </rPr>
          <t>数値が表示されてない(エラーが出ている)場合は、上記セル内(AP69,AQ69またはAP72,AQ72,AR72)のグループの配分比率を入力してください。</t>
        </r>
      </text>
    </comment>
    <comment ref="AP69" authorId="0" shapeId="0" xr:uid="{00000000-0006-0000-0500-000009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500-00000A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500-00000B000000}">
      <text>
        <r>
          <rPr>
            <sz val="9"/>
            <color indexed="81"/>
            <rFont val="MS P ゴシック"/>
            <family val="3"/>
            <charset val="128"/>
          </rPr>
          <t>ドロップダウンリストから選択できます。</t>
        </r>
      </text>
    </comment>
    <comment ref="AK114" authorId="0" shapeId="0" xr:uid="{00000000-0006-0000-0500-00000C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127" authorId="0" shapeId="0" xr:uid="{00000000-0006-0000-0500-00000D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130" authorId="0" shapeId="0" xr:uid="{00000000-0006-0000-0500-00000E000000}">
      <text>
        <r>
          <rPr>
            <b/>
            <sz val="9"/>
            <color indexed="81"/>
            <rFont val="MS P ゴシック"/>
            <family val="3"/>
            <charset val="128"/>
          </rPr>
          <t>加算の算定要件上、「ベースアップ等」のいずれか一つ以上にチェックが入っていない場合、算定要件を満たしません。</t>
        </r>
      </text>
    </comment>
    <comment ref="AK138" authorId="0" shapeId="0" xr:uid="{00000000-0006-0000-0500-00000F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153" authorId="0" shapeId="0" xr:uid="{00000000-0006-0000-0500-000010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163" authorId="0" shapeId="0" xr:uid="{00000000-0006-0000-0500-000011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171" authorId="0" shapeId="0" xr:uid="{00000000-0006-0000-0500-000012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203" authorId="0" shapeId="0" xr:uid="{00000000-0006-0000-0500-000013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 ref="AK207" authorId="0" shapeId="0" xr:uid="{00000000-0006-0000-0500-000014000000}">
      <text>
        <r>
          <rPr>
            <sz val="10"/>
            <color indexed="81"/>
            <rFont val="MS P ゴシック"/>
            <family val="3"/>
            <charset val="128"/>
          </rPr>
          <t>該当する周知方法をチェックしてください。継続申請となる事業者に関しては、</t>
        </r>
        <r>
          <rPr>
            <b/>
            <u/>
            <sz val="10"/>
            <color indexed="81"/>
            <rFont val="MS P ゴシック"/>
            <family val="3"/>
            <charset val="128"/>
          </rPr>
          <t>掲載されていることが必須要件</t>
        </r>
        <r>
          <rPr>
            <sz val="10"/>
            <color indexed="81"/>
            <rFont val="MS P ゴシック"/>
            <family val="3"/>
            <charset val="128"/>
          </rPr>
          <t>となります。
なお、</t>
        </r>
        <r>
          <rPr>
            <b/>
            <u/>
            <sz val="10"/>
            <color indexed="81"/>
            <rFont val="MS P ゴシック"/>
            <family val="3"/>
            <charset val="128"/>
          </rPr>
          <t>新規</t>
        </r>
        <r>
          <rPr>
            <sz val="10"/>
            <color indexed="81"/>
            <rFont val="MS P ゴシック"/>
            <family val="3"/>
            <charset val="128"/>
          </rPr>
          <t>で加算を取得する場合で、加算算定月までに掲載を予定している場合は、「掲載予定」又は「予定」にチェックをしてください。</t>
        </r>
      </text>
    </comment>
    <comment ref="AK211" authorId="0" shapeId="0" xr:uid="{00000000-0006-0000-0500-000015000000}">
      <text>
        <r>
          <rPr>
            <sz val="10"/>
            <color indexed="81"/>
            <rFont val="MS P ゴシック"/>
            <family val="3"/>
            <charset val="128"/>
          </rPr>
          <t>継続申請の場合、必要事項を記載した上で、前年度に提出した計画書の内容と変更がない場合は「変更なし」にチェックをしてください。</t>
        </r>
        <r>
          <rPr>
            <b/>
            <sz val="10"/>
            <color indexed="81"/>
            <rFont val="MS P ゴシック"/>
            <family val="3"/>
            <charset val="128"/>
          </rPr>
          <t xml:space="preserve">
</t>
        </r>
        <r>
          <rPr>
            <b/>
            <u/>
            <sz val="10"/>
            <color indexed="81"/>
            <rFont val="MS P ゴシック"/>
            <family val="3"/>
            <charset val="128"/>
          </rPr>
          <t>※変更なしにチェックをした場合でも記載が必要です。</t>
        </r>
      </text>
    </comment>
  </commentList>
</comments>
</file>

<file path=xl/sharedStrings.xml><?xml version="1.0" encoding="utf-8"?>
<sst xmlns="http://schemas.openxmlformats.org/spreadsheetml/2006/main" count="3027" uniqueCount="518">
  <si>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</si>
  <si>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</si>
  <si>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</si>
  <si>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</si>
  <si>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</si>
  <si>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</si>
  <si>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</si>
  <si>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</si>
  <si>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</si>
  <si>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</si>
  <si>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</si>
  <si>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</si>
  <si>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</si>
  <si>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</si>
  <si>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</si>
  <si>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</si>
  <si>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</si>
  <si>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</si>
  <si>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</si>
  <si>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</si>
  <si>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</si>
  <si>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</si>
  <si>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</si>
  <si>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</si>
  <si>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</si>
  <si>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</si>
  <si>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</si>
  <si>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</si>
  <si>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</si>
  <si>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</si>
  <si>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</si>
  <si>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</si>
  <si>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</si>
  <si>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</si>
  <si>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</si>
  <si>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</si>
  <si>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</si>
  <si>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</si>
  <si>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</si>
  <si>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</si>
  <si>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</si>
  <si>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</si>
  <si>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</si>
  <si>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</si>
  <si>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</si>
  <si>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</si>
  <si>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</si>
  <si>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</si>
  <si>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</si>
  <si>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</si>
  <si>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</si>
  <si>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</si>
  <si>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</si>
  <si>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</si>
  <si>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</si>
  <si>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</si>
  <si>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</si>
  <si>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</si>
  <si>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</si>
  <si>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</si>
  <si>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</si>
  <si>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</si>
  <si>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</si>
  <si>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</si>
  <si>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</si>
  <si>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</si>
  <si>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</si>
  <si>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</si>
  <si>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</si>
  <si>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</si>
  <si>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</si>
  <si>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</si>
  <si>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</si>
  <si>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</si>
  <si>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</si>
  <si>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</si>
  <si>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</si>
  <si>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</si>
  <si>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</si>
  <si>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</si>
  <si>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</si>
  <si>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</si>
  <si>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</si>
  <si>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</si>
  <si>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</si>
  <si>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</si>
  <si>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</si>
  <si>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</si>
  <si>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</si>
  <si>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</si>
  <si>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</si>
  <si>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</si>
  <si>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</si>
  <si>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</si>
  <si>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</si>
  <si>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</si>
  <si>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</si>
  <si>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</si>
  <si>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</si>
  <si>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</si>
  <si>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</si>
  <si>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</si>
  <si>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</si>
  <si>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</si>
  <si>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</si>
  <si>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</si>
  <si>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</si>
  <si>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</si>
  <si>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</si>
  <si>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</si>
  <si>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</si>
  <si>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</si>
  <si>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</si>
  <si>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</si>
  <si>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</si>
  <si>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</si>
  <si>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</si>
  <si>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</si>
  <si>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</si>
  <si>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</si>
  <si>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</si>
  <si>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</si>
  <si>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</si>
  <si>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</si>
  <si>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</si>
  <si>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</si>
  <si>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</si>
  <si>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</si>
  <si>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</si>
  <si>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</si>
  <si>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</si>
  <si>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</si>
  <si>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</si>
  <si>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</si>
  <si>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</si>
  <si>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</si>
  <si>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</si>
  <si>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</si>
  <si>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</si>
  <si>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</si>
  <si>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</si>
  <si>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</si>
  <si>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</si>
  <si>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</si>
  <si>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</si>
  <si>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</si>
  <si>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</si>
  <si>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</si>
  <si>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</si>
  <si>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</si>
  <si>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</si>
  <si>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</si>
  <si>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</si>
  <si>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</si>
  <si>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</si>
  <si>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</si>
  <si>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</si>
  <si>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</si>
  <si>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</si>
  <si>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</si>
  <si>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</si>
  <si>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</si>
  <si>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</si>
  <si>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</si>
  <si>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</si>
  <si>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</si>
  <si>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</si>
  <si>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</si>
  <si>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</si>
  <si>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</si>
  <si>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</si>
  <si>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</si>
  <si>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</si>
  <si>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</si>
  <si>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</si>
  <si>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</si>
  <si>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</si>
  <si>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</si>
  <si>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</si>
  <si>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</si>
  <si>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</si>
  <si>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</si>
  <si>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</si>
  <si>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</si>
  <si>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</si>
  <si>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</si>
  <si>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</si>
  <si>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</si>
  <si>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</si>
  <si>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</si>
  <si>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</si>
  <si>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</si>
  <si>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</si>
  <si>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</si>
  <si>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</si>
  <si>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</si>
  <si>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</si>
  <si>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</si>
  <si>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</si>
  <si>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</si>
  <si>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</si>
  <si>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</si>
  <si>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</si>
  <si>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</si>
  <si>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</si>
  <si>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</si>
  <si>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</si>
  <si>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</si>
  <si>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</si>
  <si>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</si>
  <si>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</si>
  <si>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</si>
  <si>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</si>
  <si>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</si>
  <si>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</si>
  <si>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</si>
  <si>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</si>
  <si>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</si>
  <si>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</si>
  <si>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</si>
  <si>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</si>
  <si>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</si>
  <si>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</si>
  <si>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</si>
  <si>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</si>
  <si>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</si>
  <si>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</si>
  <si>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</si>
  <si>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</si>
  <si>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</si>
  <si>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</si>
  <si>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</si>
  <si>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</si>
  <si>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</si>
  <si>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</si>
  <si>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</si>
  <si>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</si>
  <si>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</si>
  <si>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</si>
  <si>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</si>
  <si>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</si>
  <si>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</si>
  <si>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</si>
  <si>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</si>
  <si>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</si>
  <si>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</si>
  <si>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</si>
  <si>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</si>
  <si>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</si>
  <si>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</si>
  <si>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</si>
  <si>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</si>
  <si>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</si>
  <si>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</si>
  <si>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</si>
  <si>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</si>
  <si>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</si>
  <si>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</si>
  <si>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</si>
  <si>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</si>
  <si>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</si>
  <si>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</si>
  <si>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</si>
  <si>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</si>
  <si>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</si>
  <si>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</si>
  <si>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</si>
  <si>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</si>
  <si>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</si>
  <si>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</si>
  <si>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</si>
  <si>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</si>
  <si>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</si>
  <si>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</si>
  <si>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</si>
  <si>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</si>
  <si>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</si>
  <si>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</si>
  <si>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</si>
  <si>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</si>
  <si>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</si>
  <si>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</si>
  <si>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</si>
  <si>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</si>
  <si>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</si>
  <si>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</si>
  <si>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</si>
  <si>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</si>
  <si>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</si>
  <si>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</si>
  <si>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</si>
  <si>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</si>
  <si>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</si>
  <si>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</si>
  <si>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</si>
  <si>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</si>
  <si>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</si>
  <si>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</si>
  <si>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</si>
  <si>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</si>
  <si>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</si>
  <si>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</si>
  <si>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</si>
  <si>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</si>
  <si>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</si>
  <si>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</si>
  <si>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</si>
  <si>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</si>
  <si>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</si>
  <si>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</si>
  <si>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</si>
  <si>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</si>
  <si>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</si>
  <si>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</si>
  <si>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</si>
  <si>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</si>
  <si>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</si>
  <si>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</si>
  <si>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</si>
  <si>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</si>
  <si>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</si>
  <si>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</si>
  <si>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</si>
  <si>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</si>
  <si>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</si>
  <si>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</si>
  <si>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</si>
  <si>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</si>
  <si>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</si>
  <si>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</si>
  <si>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</si>
  <si>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</si>
  <si>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</si>
  <si>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</si>
  <si>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</si>
  <si>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</si>
  <si>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</si>
  <si>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</si>
  <si>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</si>
  <si>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</si>
  <si>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</si>
  <si>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</si>
  <si>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</si>
  <si>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</si>
  <si>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</si>
  <si>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</si>
  <si>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</si>
  <si>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</si>
  <si>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</si>
  <si>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</si>
  <si>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</si>
  <si>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</si>
  <si>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</si>
  <si>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</si>
  <si>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</si>
  <si>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</si>
  <si>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</si>
  <si>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</si>
  <si>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</si>
  <si>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</si>
  <si>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</si>
  <si>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</si>
  <si>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</si>
  <si>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</si>
  <si>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</si>
  <si>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</si>
  <si>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</si>
  <si>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</si>
  <si>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</si>
  <si>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</si>
  <si>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</si>
  <si>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</si>
  <si>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</si>
  <si>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</si>
  <si>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</si>
  <si>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</si>
  <si>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</si>
  <si>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</si>
  <si>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</si>
  <si>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</si>
  <si>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</si>
  <si>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</si>
  <si>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</si>
  <si>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</si>
  <si>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</si>
  <si>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</si>
  <si>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</si>
  <si>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</si>
  <si>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</si>
  <si>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</si>
  <si>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</si>
  <si>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</si>
  <si>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</si>
  <si>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</si>
  <si>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</si>
  <si>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</si>
  <si>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</si>
  <si>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</si>
  <si>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</si>
  <si>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</si>
  <si>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</si>
  <si>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</si>
  <si>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</si>
  <si>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</si>
  <si>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</si>
  <si>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</si>
  <si>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</si>
  <si>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</si>
  <si>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</si>
  <si>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</si>
  <si>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</si>
  <si>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</si>
  <si>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</si>
  <si>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</si>
  <si>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</si>
  <si>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</si>
  <si>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</si>
  <si>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</si>
  <si>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</si>
  <si>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</si>
  <si>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</si>
  <si>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</si>
  <si>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</si>
  <si>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</si>
  <si>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</si>
  <si>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</si>
  <si>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</si>
  <si>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</si>
  <si>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</si>
  <si>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</si>
  <si>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</si>
  <si>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</si>
  <si>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</si>
  <si>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</si>
  <si>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</si>
  <si>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</si>
  <si>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</si>
  <si>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</si>
  <si>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</si>
  <si>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</si>
  <si>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</si>
  <si>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</si>
  <si>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</si>
  <si>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</si>
  <si>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</si>
  <si>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</si>
  <si>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</si>
  <si>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</si>
  <si>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</si>
  <si>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</si>
  <si>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</si>
  <si>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</si>
  <si>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</si>
  <si>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</si>
  <si>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</si>
  <si>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</si>
  <si>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</si>
  <si>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</si>
  <si>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</si>
  <si>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</si>
  <si>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</si>
  <si>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</si>
  <si>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</si>
  <si>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</si>
  <si>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</si>
  <si>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</si>
  <si>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</si>
  <si>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</si>
  <si>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</si>
  <si>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</si>
  <si>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</si>
  <si>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</si>
  <si>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</si>
  <si>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</si>
  <si>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</si>
  <si>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</si>
  <si>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</si>
  <si>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</si>
  <si>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</si>
  <si>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</si>
  <si>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</si>
  <si>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</si>
  <si>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</si>
  <si>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</si>
  <si>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</si>
  <si>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</si>
  <si>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</si>
  <si>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</si>
  <si>
    <t>担当者</t>
    <rPh sb="0" eb="3">
      <t>タントウシャ</t>
    </rPh>
    <phoneticPr fontId="7"/>
  </si>
  <si>
    <t>連絡先番号</t>
    <rPh sb="0" eb="3">
      <t>レンラクサキ</t>
    </rPh>
    <rPh sb="3" eb="5">
      <t>バンゴウ</t>
    </rPh>
    <phoneticPr fontId="7"/>
  </si>
  <si>
    <t>連絡先メール</t>
    <rPh sb="0" eb="3">
      <t>レンラクサキ</t>
    </rPh>
    <phoneticPr fontId="7"/>
  </si>
  <si>
    <t>処遇改善加算要件①</t>
    <rPh sb="0" eb="2">
      <t>ショグウ</t>
    </rPh>
    <rPh sb="2" eb="4">
      <t>カイゼン</t>
    </rPh>
    <rPh sb="4" eb="6">
      <t>カサン</t>
    </rPh>
    <rPh sb="6" eb="8">
      <t>ヨウケン</t>
    </rPh>
    <phoneticPr fontId="7"/>
  </si>
  <si>
    <t>特定要件①</t>
    <rPh sb="0" eb="2">
      <t>トクテイ</t>
    </rPh>
    <rPh sb="2" eb="4">
      <t>ヨウケン</t>
    </rPh>
    <phoneticPr fontId="7"/>
  </si>
  <si>
    <t>ベア加算要件2-1</t>
    <rPh sb="2" eb="4">
      <t>カサン</t>
    </rPh>
    <rPh sb="4" eb="6">
      <t>ヨウケン</t>
    </rPh>
    <phoneticPr fontId="7"/>
  </si>
  <si>
    <t>ベア加算要件2-2</t>
    <rPh sb="2" eb="4">
      <t>カサン</t>
    </rPh>
    <rPh sb="4" eb="6">
      <t>ヨウケン</t>
    </rPh>
    <phoneticPr fontId="7"/>
  </si>
  <si>
    <t>職場環境要件1</t>
    <rPh sb="0" eb="2">
      <t>ショクバ</t>
    </rPh>
    <rPh sb="2" eb="4">
      <t>カンキョウ</t>
    </rPh>
    <rPh sb="4" eb="6">
      <t>ヨウケン</t>
    </rPh>
    <phoneticPr fontId="7"/>
  </si>
  <si>
    <t>職場環境要件2</t>
    <rPh sb="0" eb="2">
      <t>ショクバ</t>
    </rPh>
    <rPh sb="2" eb="4">
      <t>カンキョウ</t>
    </rPh>
    <rPh sb="4" eb="6">
      <t>ヨウケン</t>
    </rPh>
    <phoneticPr fontId="7"/>
  </si>
  <si>
    <t>職場環境要件3</t>
    <rPh sb="0" eb="2">
      <t>ショクバ</t>
    </rPh>
    <rPh sb="2" eb="4">
      <t>カンキョウ</t>
    </rPh>
    <rPh sb="4" eb="6">
      <t>ヨウケン</t>
    </rPh>
    <phoneticPr fontId="7"/>
  </si>
  <si>
    <t>職場環境要件4</t>
    <rPh sb="0" eb="2">
      <t>ショクバ</t>
    </rPh>
    <rPh sb="2" eb="4">
      <t>カンキョウ</t>
    </rPh>
    <rPh sb="4" eb="6">
      <t>ヨウケン</t>
    </rPh>
    <phoneticPr fontId="7"/>
  </si>
  <si>
    <t>職場環境要件5</t>
    <rPh sb="0" eb="2">
      <t>ショクバ</t>
    </rPh>
    <rPh sb="2" eb="4">
      <t>カンキョウ</t>
    </rPh>
    <rPh sb="4" eb="6">
      <t>ヨウケン</t>
    </rPh>
    <phoneticPr fontId="7"/>
  </si>
  <si>
    <t>職場環境要件6</t>
    <rPh sb="0" eb="2">
      <t>ショクバ</t>
    </rPh>
    <rPh sb="2" eb="4">
      <t>カンキョウ</t>
    </rPh>
    <rPh sb="4" eb="6">
      <t>ヨウケン</t>
    </rPh>
    <phoneticPr fontId="7"/>
  </si>
  <si>
    <t>確認項目1</t>
    <rPh sb="0" eb="2">
      <t>カクニン</t>
    </rPh>
    <rPh sb="2" eb="4">
      <t>コウモク</t>
    </rPh>
    <phoneticPr fontId="7"/>
  </si>
  <si>
    <t>確認項目2</t>
    <rPh sb="0" eb="2">
      <t>カクニン</t>
    </rPh>
    <rPh sb="2" eb="4">
      <t>コウモク</t>
    </rPh>
    <phoneticPr fontId="7"/>
  </si>
  <si>
    <t>確認項目3</t>
    <rPh sb="0" eb="2">
      <t>カクニン</t>
    </rPh>
    <rPh sb="2" eb="4">
      <t>コウモク</t>
    </rPh>
    <phoneticPr fontId="7"/>
  </si>
  <si>
    <t>確認項目4</t>
    <rPh sb="0" eb="2">
      <t>カクニン</t>
    </rPh>
    <rPh sb="2" eb="4">
      <t>コウモク</t>
    </rPh>
    <phoneticPr fontId="7"/>
  </si>
  <si>
    <t>確認項目5</t>
    <rPh sb="0" eb="2">
      <t>カクニン</t>
    </rPh>
    <rPh sb="2" eb="4">
      <t>コウモク</t>
    </rPh>
    <phoneticPr fontId="7"/>
  </si>
  <si>
    <t>確認項目6</t>
    <rPh sb="0" eb="2">
      <t>カクニン</t>
    </rPh>
    <rPh sb="2" eb="4">
      <t>コウモク</t>
    </rPh>
    <phoneticPr fontId="7"/>
  </si>
  <si>
    <t>確認項目7</t>
    <rPh sb="0" eb="2">
      <t>カクニン</t>
    </rPh>
    <rPh sb="2" eb="4">
      <t>コウモク</t>
    </rPh>
    <phoneticPr fontId="7"/>
  </si>
  <si>
    <t>ベアで改善している？1以上ならOK</t>
    <rPh sb="3" eb="5">
      <t>カイゼン</t>
    </rPh>
    <rPh sb="11" eb="13">
      <t>イジョウ</t>
    </rPh>
    <phoneticPr fontId="7"/>
  </si>
  <si>
    <t>取る加算：処遇</t>
    <rPh sb="0" eb="1">
      <t>ト</t>
    </rPh>
    <rPh sb="2" eb="4">
      <t>カサン</t>
    </rPh>
    <rPh sb="5" eb="7">
      <t>ショグウ</t>
    </rPh>
    <phoneticPr fontId="7"/>
  </si>
  <si>
    <t>取る加算：特定</t>
    <rPh sb="0" eb="1">
      <t>ト</t>
    </rPh>
    <rPh sb="2" eb="4">
      <t>カサン</t>
    </rPh>
    <rPh sb="5" eb="7">
      <t>トクテイ</t>
    </rPh>
    <phoneticPr fontId="7"/>
  </si>
  <si>
    <t>取る加算：ベースアップ</t>
    <rPh sb="0" eb="1">
      <t>ト</t>
    </rPh>
    <rPh sb="2" eb="4">
      <t>カサン</t>
    </rPh>
    <phoneticPr fontId="7"/>
  </si>
  <si>
    <t>⑤ⅰ（n-1）と⑤ⅱ（o-1）の合計額は、ベースアップ等加算による「賃金改善の見込額」（(1)②の最右欄）と一致すること。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</si>
  <si>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ベア加算要件3</t>
    <rPh sb="2" eb="4">
      <t>カサン</t>
    </rPh>
    <rPh sb="4" eb="6">
      <t>ヨウケン</t>
    </rPh>
    <phoneticPr fontId="7"/>
  </si>
  <si>
    <t>ベア加算要件1</t>
    <rPh sb="2" eb="4">
      <t>カサン</t>
    </rPh>
    <rPh sb="4" eb="6">
      <t>ヨウケン</t>
    </rPh>
    <phoneticPr fontId="7"/>
  </si>
  <si>
    <t>×</t>
  </si>
  <si>
    <t>○</t>
  </si>
  <si>
    <t>匝瑳市</t>
    <rPh sb="0" eb="3">
      <t>ソウサシ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</si>
</sst>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u/>
      <sz val="10"/>
      <color indexed="81"/>
      <name val="MS P ゴシック"/>
      <family val="3"/>
      <charset val="128"/>
    </font>
    <font>
      <sz val="10"/>
      <color indexed="81"/>
      <name val="MS P ゴシック"/>
      <family val="3"/>
      <charset val="128"/>
    </font>
    <font>
      <b/>
      <u/>
      <sz val="11"/>
      <color rgb="FFFF0000"/>
      <name val="ＭＳ Ｐ明朝"/>
      <family val="1"/>
      <charset val="128"/>
    </font>
    <font>
      <b/>
      <u/>
      <sz val="11"/>
      <color indexed="81"/>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66">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2" xfId="0" applyFont="1" applyFill="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0" xfId="0" applyNumberFormat="1" applyFont="1" applyFill="1" applyBorder="1" applyAlignment="1">
      <alignment vertical="center"/>
    </xf>
    <xf numFmtId="0" fontId="60" fillId="25" borderId="41"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12" xfId="34" applyNumberFormat="1" applyFont="1" applyFill="1" applyBorder="1" applyAlignment="1" applyProtection="1">
      <alignment vertical="center" shrinkToFit="1"/>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40" fontId="70" fillId="0" borderId="23" xfId="34" applyNumberFormat="1" applyFont="1" applyFill="1" applyBorder="1" applyAlignment="1" applyProtection="1">
      <alignment vertical="center" shrinkToFit="1"/>
    </xf>
    <xf numFmtId="0" fontId="45" fillId="0" borderId="166" xfId="0" applyFont="1" applyFill="1" applyBorder="1" applyProtection="1">
      <alignment vertical="center"/>
      <protection locked="0"/>
    </xf>
    <xf numFmtId="0" fontId="45" fillId="0" borderId="168" xfId="0" applyFont="1" applyFill="1" applyBorder="1" applyProtection="1">
      <alignment vertical="center"/>
      <protection locked="0"/>
    </xf>
    <xf numFmtId="0" fontId="45" fillId="0" borderId="169" xfId="0" applyFont="1" applyFill="1" applyBorder="1" applyProtection="1">
      <alignment vertical="center"/>
      <protection locked="0"/>
    </xf>
    <xf numFmtId="0" fontId="93" fillId="31" borderId="139" xfId="0" applyFont="1" applyFill="1" applyBorder="1" applyAlignment="1" applyProtection="1">
      <alignment horizontal="center" vertical="center"/>
    </xf>
    <xf numFmtId="0" fontId="59" fillId="26" borderId="141" xfId="0" applyFont="1" applyFill="1" applyBorder="1" applyAlignment="1" applyProtection="1">
      <alignment vertical="center"/>
      <protection locked="0"/>
    </xf>
    <xf numFmtId="0" fontId="59" fillId="0" borderId="141" xfId="0" applyFont="1" applyBorder="1" applyAlignment="1" applyProtection="1">
      <alignment vertical="center"/>
      <protection locked="0"/>
    </xf>
    <xf numFmtId="0" fontId="59" fillId="26" borderId="140" xfId="0" applyFont="1" applyFill="1" applyBorder="1" applyAlignment="1" applyProtection="1">
      <alignment vertical="center"/>
      <protection locked="0"/>
    </xf>
    <xf numFmtId="0" fontId="59" fillId="0" borderId="140" xfId="0" applyFont="1" applyBorder="1" applyAlignment="1" applyProtection="1">
      <alignment vertical="center"/>
      <protection locked="0"/>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59" fillId="26" borderId="143" xfId="0" applyFont="1" applyFill="1" applyBorder="1" applyProtection="1">
      <alignment vertical="center"/>
    </xf>
    <xf numFmtId="0" fontId="59" fillId="26" borderId="16"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9" fillId="26" borderId="83" xfId="0" applyFont="1" applyFill="1" applyBorder="1" applyAlignment="1" applyProtection="1">
      <alignment vertical="center"/>
    </xf>
    <xf numFmtId="176" fontId="64" fillId="26" borderId="99" xfId="0" applyNumberFormat="1" applyFont="1" applyFill="1" applyBorder="1" applyAlignment="1" applyProtection="1">
      <alignment vertical="center"/>
    </xf>
    <xf numFmtId="176" fontId="64" fillId="26" borderId="78"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9" fillId="26" borderId="16" xfId="0" applyFont="1" applyFill="1" applyBorder="1" applyProtection="1">
      <alignment vertical="center"/>
    </xf>
    <xf numFmtId="0" fontId="64" fillId="26" borderId="84" xfId="0" applyFont="1" applyFill="1" applyBorder="1" applyProtection="1">
      <alignment vertical="center"/>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50" fillId="25" borderId="32" xfId="0" applyFont="1" applyFill="1" applyBorder="1" applyProtection="1">
      <alignment vertical="center"/>
      <protection locked="0"/>
    </xf>
    <xf numFmtId="0" fontId="50" fillId="25" borderId="115"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47" fillId="0" borderId="0" xfId="0" applyFont="1" applyFill="1" applyAlignment="1" applyProtection="1">
      <alignment vertical="top"/>
      <protection locked="0"/>
    </xf>
    <xf numFmtId="0" fontId="47" fillId="0" borderId="0" xfId="0" applyFont="1" applyFill="1" applyProtection="1">
      <alignment vertical="center"/>
      <protection locked="0"/>
    </xf>
    <xf numFmtId="0" fontId="46" fillId="0" borderId="0" xfId="0" applyFont="1" applyFill="1" applyProtection="1">
      <alignment vertical="center"/>
      <protection locked="0"/>
    </xf>
    <xf numFmtId="0" fontId="110" fillId="0" borderId="0" xfId="0" applyFont="1" applyFill="1" applyAlignment="1">
      <alignment vertical="top"/>
    </xf>
    <xf numFmtId="0" fontId="110" fillId="0" borderId="0" xfId="0" applyFont="1" applyFill="1">
      <alignment vertical="center"/>
    </xf>
    <xf numFmtId="0" fontId="110" fillId="0" borderId="0" xfId="0" applyFont="1" applyFill="1" applyBorder="1" applyAlignment="1">
      <alignment vertical="center"/>
    </xf>
    <xf numFmtId="0" fontId="47" fillId="31" borderId="139" xfId="0" applyFont="1" applyFill="1" applyBorder="1">
      <alignment vertical="center"/>
    </xf>
    <xf numFmtId="0" fontId="95" fillId="0" borderId="0" xfId="0" applyFont="1" applyFill="1" applyAlignment="1">
      <alignment horizontal="right" vertical="center"/>
    </xf>
    <xf numFmtId="0" fontId="47" fillId="0" borderId="13" xfId="0" applyFont="1" applyFill="1" applyBorder="1" applyAlignment="1">
      <alignment horizontal="center" vertical="center"/>
    </xf>
    <xf numFmtId="0" fontId="46" fillId="0" borderId="0" xfId="0" applyFont="1" applyFill="1" applyAlignment="1" applyProtection="1">
      <alignment vertical="center"/>
      <protection locked="0"/>
    </xf>
    <xf numFmtId="0" fontId="56" fillId="0" borderId="0" xfId="0" applyFont="1" applyFill="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pplyProtection="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176" fontId="64" fillId="26" borderId="0" xfId="0" applyNumberFormat="1" applyFont="1" applyFill="1" applyBorder="1" applyAlignment="1" applyProtection="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8" borderId="26"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4" fillId="26" borderId="0"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CC"/>
      <color rgb="FFFFFFCC"/>
      <color rgb="FFFFFF99"/>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BA$207" lockText="1" noThreeD="1"/>
</file>

<file path=xl/ctrlProps/ctrlProp10.xml><?xml version="1.0" encoding="utf-8"?>
<formControlPr xmlns="http://schemas.microsoft.com/office/spreadsheetml/2009/9/main" objectType="CheckBox" fmlaLink="$BB$108" lockText="1" noThreeD="1"/>
</file>

<file path=xl/ctrlProps/ctrlProp100.xml><?xml version="1.0" encoding="utf-8"?>
<formControlPr xmlns="http://schemas.microsoft.com/office/spreadsheetml/2009/9/main" objectType="CheckBox" fmlaLink="$BA$114" lockText="1" noThreeD="1"/>
</file>

<file path=xl/ctrlProps/ctrlProp101.xml><?xml version="1.0" encoding="utf-8"?>
<formControlPr xmlns="http://schemas.microsoft.com/office/spreadsheetml/2009/9/main" objectType="CheckBox" fmlaLink="$BA$127" lockText="1" noThreeD="1"/>
</file>

<file path=xl/ctrlProps/ctrlProp102.xml><?xml version="1.0" encoding="utf-8"?>
<formControlPr xmlns="http://schemas.microsoft.com/office/spreadsheetml/2009/9/main" objectType="CheckBox" fmlaLink="$BA$138" lockText="1" noThreeD="1"/>
</file>

<file path=xl/ctrlProps/ctrlProp103.xml><?xml version="1.0" encoding="utf-8"?>
<formControlPr xmlns="http://schemas.microsoft.com/office/spreadsheetml/2009/9/main" objectType="CheckBox" fmlaLink="$BA$153" lockText="1" noThreeD="1"/>
</file>

<file path=xl/ctrlProps/ctrlProp104.xml><?xml version="1.0" encoding="utf-8"?>
<formControlPr xmlns="http://schemas.microsoft.com/office/spreadsheetml/2009/9/main" objectType="CheckBox" fmlaLink="$BA$163" lockText="1" noThreeD="1"/>
</file>

<file path=xl/ctrlProps/ctrlProp105.xml><?xml version="1.0" encoding="utf-8"?>
<formControlPr xmlns="http://schemas.microsoft.com/office/spreadsheetml/2009/9/main" objectType="CheckBox" fmlaLink="$BA$171" lockText="1" noThreeD="1"/>
</file>

<file path=xl/ctrlProps/ctrlProp11.xml><?xml version="1.0" encoding="utf-8"?>
<formControlPr xmlns="http://schemas.microsoft.com/office/spreadsheetml/2009/9/main" objectType="CheckBox" fmlaLink="$BC$108" lockText="1" noThreeD="1"/>
</file>

<file path=xl/ctrlProps/ctrlProp12.xml><?xml version="1.0" encoding="utf-8"?>
<formControlPr xmlns="http://schemas.microsoft.com/office/spreadsheetml/2009/9/main" objectType="CheckBox" fmlaLink="$BB$109" lockText="1" noThreeD="1"/>
</file>

<file path=xl/ctrlProps/ctrlProp13.xml><?xml version="1.0" encoding="utf-8"?>
<formControlPr xmlns="http://schemas.microsoft.com/office/spreadsheetml/2009/9/main" objectType="CheckBox" fmlaLink="$BC$109" lockText="1" noThreeD="1"/>
</file>

<file path=xl/ctrlProps/ctrlProp14.xml><?xml version="1.0" encoding="utf-8"?>
<formControlPr xmlns="http://schemas.microsoft.com/office/spreadsheetml/2009/9/main" objectType="CheckBox" fmlaLink="$BA$113" lockText="1" noThreeD="1"/>
</file>

<file path=xl/ctrlProps/ctrlProp15.xml><?xml version="1.0" encoding="utf-8"?>
<formControlPr xmlns="http://schemas.microsoft.com/office/spreadsheetml/2009/9/main" objectType="CheckBox" fmlaLink="$BB$113" lockText="1" noThreeD="1"/>
</file>

<file path=xl/ctrlProps/ctrlProp16.xml><?xml version="1.0" encoding="utf-8"?>
<formControlPr xmlns="http://schemas.microsoft.com/office/spreadsheetml/2009/9/main" objectType="CheckBox" fmlaLink="$BA$122" lockText="1" noThreeD="1"/>
</file>

<file path=xl/ctrlProps/ctrlProp17.xml><?xml version="1.0" encoding="utf-8"?>
<formControlPr xmlns="http://schemas.microsoft.com/office/spreadsheetml/2009/9/main" objectType="CheckBox" fmlaLink="$BB$120" lockText="1" noThreeD="1"/>
</file>

<file path=xl/ctrlProps/ctrlProp18.xml><?xml version="1.0" encoding="utf-8"?>
<formControlPr xmlns="http://schemas.microsoft.com/office/spreadsheetml/2009/9/main" objectType="CheckBox" fmlaLink="$BC$120" lockText="1" noThreeD="1"/>
</file>

<file path=xl/ctrlProps/ctrlProp19.xml><?xml version="1.0" encoding="utf-8"?>
<formControlPr xmlns="http://schemas.microsoft.com/office/spreadsheetml/2009/9/main" objectType="CheckBox" fmlaLink="$BB$121" lockText="1" noThreeD="1"/>
</file>

<file path=xl/ctrlProps/ctrlProp2.xml><?xml version="1.0" encoding="utf-8"?>
<formControlPr xmlns="http://schemas.microsoft.com/office/spreadsheetml/2009/9/main" objectType="CheckBox" fmlaLink="$BA$208" lockText="1" noThreeD="1"/>
</file>

<file path=xl/ctrlProps/ctrlProp20.xml><?xml version="1.0" encoding="utf-8"?>
<formControlPr xmlns="http://schemas.microsoft.com/office/spreadsheetml/2009/9/main" objectType="CheckBox" fmlaLink="$BC$121" lockText="1" noThreeD="1"/>
</file>

<file path=xl/ctrlProps/ctrlProp21.xml><?xml version="1.0" encoding="utf-8"?>
<formControlPr xmlns="http://schemas.microsoft.com/office/spreadsheetml/2009/9/main" objectType="CheckBox" fmlaLink="$BB$122" lockText="1" noThreeD="1"/>
</file>

<file path=xl/ctrlProps/ctrlProp22.xml><?xml version="1.0" encoding="utf-8"?>
<formControlPr xmlns="http://schemas.microsoft.com/office/spreadsheetml/2009/9/main" objectType="CheckBox" fmlaLink="$BC$122" lockText="1" noThreeD="1"/>
</file>

<file path=xl/ctrlProps/ctrlProp23.xml><?xml version="1.0" encoding="utf-8"?>
<formControlPr xmlns="http://schemas.microsoft.com/office/spreadsheetml/2009/9/main" objectType="CheckBox" fmlaLink="$BA$126" lockText="1" noThreeD="1"/>
</file>

<file path=xl/ctrlProps/ctrlProp24.xml><?xml version="1.0" encoding="utf-8"?>
<formControlPr xmlns="http://schemas.microsoft.com/office/spreadsheetml/2009/9/main" objectType="CheckBox" fmlaLink="$BB$126" lockText="1" noThreeD="1"/>
</file>

<file path=xl/ctrlProps/ctrlProp25.xml><?xml version="1.0" encoding="utf-8"?>
<formControlPr xmlns="http://schemas.microsoft.com/office/spreadsheetml/2009/9/main" objectType="CheckBox" fmlaLink="$BA$120" lockText="1" noThreeD="1"/>
</file>

<file path=xl/ctrlProps/ctrlProp26.xml><?xml version="1.0" encoding="utf-8"?>
<formControlPr xmlns="http://schemas.microsoft.com/office/spreadsheetml/2009/9/main" objectType="CheckBox" fmlaLink="$BA$149" lockText="1" noThreeD="1"/>
</file>

<file path=xl/ctrlProps/ctrlProp27.xml><?xml version="1.0" encoding="utf-8"?>
<formControlPr xmlns="http://schemas.microsoft.com/office/spreadsheetml/2009/9/main" objectType="CheckBox" fmlaLink="$BA$167" lockText="1" noThreeD="1"/>
</file>

<file path=xl/ctrlProps/ctrlProp28.xml><?xml version="1.0" encoding="utf-8"?>
<formControlPr xmlns="http://schemas.microsoft.com/office/spreadsheetml/2009/9/main" objectType="CheckBox" fmlaLink="$BA$168" lockText="1" noThreeD="1"/>
</file>

<file path=xl/ctrlProps/ctrlProp29.xml><?xml version="1.0" encoding="utf-8"?>
<formControlPr xmlns="http://schemas.microsoft.com/office/spreadsheetml/2009/9/main" objectType="CheckBox" fmlaLink="$BA$169" lockText="1" noThreeD="1"/>
</file>

<file path=xl/ctrlProps/ctrlProp3.xml><?xml version="1.0" encoding="utf-8"?>
<formControlPr xmlns="http://schemas.microsoft.com/office/spreadsheetml/2009/9/main" objectType="CheckBox" fmlaLink="$BA$209" lockText="1" noThreeD="1"/>
</file>

<file path=xl/ctrlProps/ctrlProp30.xml><?xml version="1.0" encoding="utf-8"?>
<formControlPr xmlns="http://schemas.microsoft.com/office/spreadsheetml/2009/9/main" objectType="CheckBox" fmlaLink="$BB$149" lockText="1" noThreeD="1"/>
</file>

<file path=xl/ctrlProps/ctrlProp31.xml><?xml version="1.0" encoding="utf-8"?>
<formControlPr xmlns="http://schemas.microsoft.com/office/spreadsheetml/2009/9/main" objectType="CheckBox" fmlaLink="$BA$155" lockText="1" noThreeD="1"/>
</file>

<file path=xl/ctrlProps/ctrlProp32.xml><?xml version="1.0" encoding="utf-8"?>
<formControlPr xmlns="http://schemas.microsoft.com/office/spreadsheetml/2009/9/main" objectType="CheckBox" fmlaLink="$BB$155" lockText="1" noThreeD="1"/>
</file>

<file path=xl/ctrlProps/ctrlProp33.xml><?xml version="1.0" encoding="utf-8"?>
<formControlPr xmlns="http://schemas.microsoft.com/office/spreadsheetml/2009/9/main" objectType="CheckBox" fmlaLink="$BA$159" lockText="1" noThreeD="1"/>
</file>

<file path=xl/ctrlProps/ctrlProp34.xml><?xml version="1.0" encoding="utf-8"?>
<formControlPr xmlns="http://schemas.microsoft.com/office/spreadsheetml/2009/9/main" objectType="CheckBox" fmlaLink="$BA$161" lockText="1" noThreeD="1"/>
</file>

<file path=xl/ctrlProps/ctrlProp35.xml><?xml version="1.0" encoding="utf-8"?>
<formControlPr xmlns="http://schemas.microsoft.com/office/spreadsheetml/2009/9/main" objectType="CheckBox" fmlaLink="$BA$165" lockText="1" noThreeD="1"/>
</file>

<file path=xl/ctrlProps/ctrlProp36.xml><?xml version="1.0" encoding="utf-8"?>
<formControlPr xmlns="http://schemas.microsoft.com/office/spreadsheetml/2009/9/main" objectType="CheckBox" fmlaLink="$BB$165" lockText="1" noThreeD="1"/>
</file>

<file path=xl/ctrlProps/ctrlProp37.xml><?xml version="1.0" encoding="utf-8"?>
<formControlPr xmlns="http://schemas.microsoft.com/office/spreadsheetml/2009/9/main" objectType="CheckBox" fmlaLink="$BB$208" lockText="1" noThreeD="1"/>
</file>

<file path=xl/ctrlProps/ctrlProp38.xml><?xml version="1.0" encoding="utf-8"?>
<formControlPr xmlns="http://schemas.microsoft.com/office/spreadsheetml/2009/9/main" objectType="CheckBox" fmlaLink="$BB$209" lockText="1" noThreeD="1"/>
</file>

<file path=xl/ctrlProps/ctrlProp39.xml><?xml version="1.0" encoding="utf-8"?>
<formControlPr xmlns="http://schemas.microsoft.com/office/spreadsheetml/2009/9/main" objectType="CheckBox" fmlaLink="$BB$210" lockText="1" noThreeD="1"/>
</file>

<file path=xl/ctrlProps/ctrlProp4.xml><?xml version="1.0" encoding="utf-8"?>
<formControlPr xmlns="http://schemas.microsoft.com/office/spreadsheetml/2009/9/main" objectType="CheckBox" fmlaLink="$BA$210" lockText="1" noThreeD="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BA$77" lockText="1" noThreeD="1"/>
</file>

<file path=xl/ctrlProps/ctrlProp45.xml><?xml version="1.0" encoding="utf-8"?>
<formControlPr xmlns="http://schemas.microsoft.com/office/spreadsheetml/2009/9/main" objectType="CheckBox" fmlaLink="$BA$78" lockText="1" noThreeD="1"/>
</file>

<file path=xl/ctrlProps/ctrlProp46.xml><?xml version="1.0" encoding="utf-8"?>
<formControlPr xmlns="http://schemas.microsoft.com/office/spreadsheetml/2009/9/main" objectType="CheckBox" fmlaLink="$BA$79" lockText="1" noThreeD="1"/>
</file>

<file path=xl/ctrlProps/ctrlProp47.xml><?xml version="1.0" encoding="utf-8"?>
<formControlPr xmlns="http://schemas.microsoft.com/office/spreadsheetml/2009/9/main" objectType="CheckBox" fmlaLink="$BA$80" lockText="1" noThreeD="1"/>
</file>

<file path=xl/ctrlProps/ctrlProp48.xml><?xml version="1.0" encoding="utf-8"?>
<formControlPr xmlns="http://schemas.microsoft.com/office/spreadsheetml/2009/9/main" objectType="CheckBox" fmlaLink="$BA$215" lockText="1" noThreeD="1"/>
</file>

<file path=xl/ctrlProps/ctrlProp49.xml><?xml version="1.0" encoding="utf-8"?>
<formControlPr xmlns="http://schemas.microsoft.com/office/spreadsheetml/2009/9/main" objectType="CheckBox" fmlaLink="$BA$216" lockText="1" noThreeD="1"/>
</file>

<file path=xl/ctrlProps/ctrlProp5.xml><?xml version="1.0" encoding="utf-8"?>
<formControlPr xmlns="http://schemas.microsoft.com/office/spreadsheetml/2009/9/main" objectType="CheckBox" fmlaLink="$BB$20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BA$221" lockText="1" noThreeD="1"/>
</file>

<file path=xl/ctrlProps/ctrlProp52.xml><?xml version="1.0" encoding="utf-8"?>
<formControlPr xmlns="http://schemas.microsoft.com/office/spreadsheetml/2009/9/main" objectType="CheckBox" fmlaLink="$BA$219"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fmlaLink="$BA$217"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BA$218" lockText="1" noThreeD="1"/>
</file>

<file path=xl/ctrlProps/ctrlProp57.xml><?xml version="1.0" encoding="utf-8"?>
<formControlPr xmlns="http://schemas.microsoft.com/office/spreadsheetml/2009/9/main" objectType="CheckBox" fmlaLink="$BA$179" lockText="1" noThreeD="1"/>
</file>

<file path=xl/ctrlProps/ctrlProp58.xml><?xml version="1.0" encoding="utf-8"?>
<formControlPr xmlns="http://schemas.microsoft.com/office/spreadsheetml/2009/9/main" objectType="CheckBox" fmlaLink="$BA$180" lockText="1" noThreeD="1"/>
</file>

<file path=xl/ctrlProps/ctrlProp59.xml><?xml version="1.0" encoding="utf-8"?>
<formControlPr xmlns="http://schemas.microsoft.com/office/spreadsheetml/2009/9/main" objectType="CheckBox" fmlaLink="$BA$181" lockText="1" noThreeD="1"/>
</file>

<file path=xl/ctrlProps/ctrlProp6.xml><?xml version="1.0" encoding="utf-8"?>
<formControlPr xmlns="http://schemas.microsoft.com/office/spreadsheetml/2009/9/main" objectType="CheckBox" fmlaLink="$BA$109" lockText="1" noThreeD="1"/>
</file>

<file path=xl/ctrlProps/ctrlProp60.xml><?xml version="1.0" encoding="utf-8"?>
<formControlPr xmlns="http://schemas.microsoft.com/office/spreadsheetml/2009/9/main" objectType="CheckBox" fmlaLink="$BA$182" lockText="1" noThreeD="1"/>
</file>

<file path=xl/ctrlProps/ctrlProp61.xml><?xml version="1.0" encoding="utf-8"?>
<formControlPr xmlns="http://schemas.microsoft.com/office/spreadsheetml/2009/9/main" objectType="CheckBox" fmlaLink="$BA$183" lockText="1" noThreeD="1"/>
</file>

<file path=xl/ctrlProps/ctrlProp62.xml><?xml version="1.0" encoding="utf-8"?>
<formControlPr xmlns="http://schemas.microsoft.com/office/spreadsheetml/2009/9/main" objectType="CheckBox" fmlaLink="$BA$184" lockText="1" noThreeD="1"/>
</file>

<file path=xl/ctrlProps/ctrlProp63.xml><?xml version="1.0" encoding="utf-8"?>
<formControlPr xmlns="http://schemas.microsoft.com/office/spreadsheetml/2009/9/main" objectType="CheckBox" fmlaLink="$BA$185" lockText="1" noThreeD="1"/>
</file>

<file path=xl/ctrlProps/ctrlProp64.xml><?xml version="1.0" encoding="utf-8"?>
<formControlPr xmlns="http://schemas.microsoft.com/office/spreadsheetml/2009/9/main" objectType="CheckBox" fmlaLink="$BA$186" lockText="1" noThreeD="1"/>
</file>

<file path=xl/ctrlProps/ctrlProp65.xml><?xml version="1.0" encoding="utf-8"?>
<formControlPr xmlns="http://schemas.microsoft.com/office/spreadsheetml/2009/9/main" objectType="CheckBox" fmlaLink="$BA$187" lockText="1" noThreeD="1"/>
</file>

<file path=xl/ctrlProps/ctrlProp66.xml><?xml version="1.0" encoding="utf-8"?>
<formControlPr xmlns="http://schemas.microsoft.com/office/spreadsheetml/2009/9/main" objectType="CheckBox" fmlaLink="$BA$188" lockText="1" noThreeD="1"/>
</file>

<file path=xl/ctrlProps/ctrlProp67.xml><?xml version="1.0" encoding="utf-8"?>
<formControlPr xmlns="http://schemas.microsoft.com/office/spreadsheetml/2009/9/main" objectType="CheckBox" fmlaLink="$BA$189" lockText="1" noThreeD="1"/>
</file>

<file path=xl/ctrlProps/ctrlProp68.xml><?xml version="1.0" encoding="utf-8"?>
<formControlPr xmlns="http://schemas.microsoft.com/office/spreadsheetml/2009/9/main" objectType="CheckBox" fmlaLink="$BA$190" lockText="1" noThreeD="1"/>
</file>

<file path=xl/ctrlProps/ctrlProp69.xml><?xml version="1.0" encoding="utf-8"?>
<formControlPr xmlns="http://schemas.microsoft.com/office/spreadsheetml/2009/9/main" objectType="CheckBox" fmlaLink="$BA$191" lockText="1" noThreeD="1"/>
</file>

<file path=xl/ctrlProps/ctrlProp7.xml><?xml version="1.0" encoding="utf-8"?>
<formControlPr xmlns="http://schemas.microsoft.com/office/spreadsheetml/2009/9/main" objectType="CheckBox" fmlaLink="$BA$107" lockText="1" noThreeD="1"/>
</file>

<file path=xl/ctrlProps/ctrlProp70.xml><?xml version="1.0" encoding="utf-8"?>
<formControlPr xmlns="http://schemas.microsoft.com/office/spreadsheetml/2009/9/main" objectType="CheckBox" fmlaLink="$BA$192" lockText="1" noThreeD="1"/>
</file>

<file path=xl/ctrlProps/ctrlProp71.xml><?xml version="1.0" encoding="utf-8"?>
<formControlPr xmlns="http://schemas.microsoft.com/office/spreadsheetml/2009/9/main" objectType="CheckBox" fmlaLink="$BA$193" lockText="1" noThreeD="1"/>
</file>

<file path=xl/ctrlProps/ctrlProp72.xml><?xml version="1.0" encoding="utf-8"?>
<formControlPr xmlns="http://schemas.microsoft.com/office/spreadsheetml/2009/9/main" objectType="CheckBox" fmlaLink="$BA$194" lockText="1" noThreeD="1"/>
</file>

<file path=xl/ctrlProps/ctrlProp73.xml><?xml version="1.0" encoding="utf-8"?>
<formControlPr xmlns="http://schemas.microsoft.com/office/spreadsheetml/2009/9/main" objectType="CheckBox" fmlaLink="$BA$195" lockText="1" noThreeD="1"/>
</file>

<file path=xl/ctrlProps/ctrlProp74.xml><?xml version="1.0" encoding="utf-8"?>
<formControlPr xmlns="http://schemas.microsoft.com/office/spreadsheetml/2009/9/main" objectType="CheckBox" fmlaLink="$BA$196" lockText="1" noThreeD="1"/>
</file>

<file path=xl/ctrlProps/ctrlProp75.xml><?xml version="1.0" encoding="utf-8"?>
<formControlPr xmlns="http://schemas.microsoft.com/office/spreadsheetml/2009/9/main" objectType="CheckBox" fmlaLink="$BA$197" lockText="1" noThreeD="1"/>
</file>

<file path=xl/ctrlProps/ctrlProp76.xml><?xml version="1.0" encoding="utf-8"?>
<formControlPr xmlns="http://schemas.microsoft.com/office/spreadsheetml/2009/9/main" objectType="CheckBox" fmlaLink="$BA$198" lockText="1" noThreeD="1"/>
</file>

<file path=xl/ctrlProps/ctrlProp77.xml><?xml version="1.0" encoding="utf-8"?>
<formControlPr xmlns="http://schemas.microsoft.com/office/spreadsheetml/2009/9/main" objectType="CheckBox" fmlaLink="$BA$199" lockText="1" noThreeD="1"/>
</file>

<file path=xl/ctrlProps/ctrlProp78.xml><?xml version="1.0" encoding="utf-8"?>
<formControlPr xmlns="http://schemas.microsoft.com/office/spreadsheetml/2009/9/main" objectType="CheckBox" fmlaLink="$BA$200" lockText="1" noThreeD="1"/>
</file>

<file path=xl/ctrlProps/ctrlProp79.xml><?xml version="1.0" encoding="utf-8"?>
<formControlPr xmlns="http://schemas.microsoft.com/office/spreadsheetml/2009/9/main" objectType="CheckBox" fmlaLink="$BA$201" lockText="1" noThreeD="1"/>
</file>

<file path=xl/ctrlProps/ctrlProp8.xml><?xml version="1.0" encoding="utf-8"?>
<formControlPr xmlns="http://schemas.microsoft.com/office/spreadsheetml/2009/9/main" objectType="CheckBox" fmlaLink="$BB$107" lockText="1" noThreeD="1"/>
</file>

<file path=xl/ctrlProps/ctrlProp80.xml><?xml version="1.0" encoding="utf-8"?>
<formControlPr xmlns="http://schemas.microsoft.com/office/spreadsheetml/2009/9/main" objectType="CheckBox" fmlaLink="$BA$202" lockText="1" noThreeD="1"/>
</file>

<file path=xl/ctrlProps/ctrlProp81.xml><?xml version="1.0" encoding="utf-8"?>
<formControlPr xmlns="http://schemas.microsoft.com/office/spreadsheetml/2009/9/main" objectType="CheckBox" fmlaLink="$BC$133" lockText="1" noThreeD="1"/>
</file>

<file path=xl/ctrlProps/ctrlProp82.xml><?xml version="1.0" encoding="utf-8"?>
<formControlPr xmlns="http://schemas.microsoft.com/office/spreadsheetml/2009/9/main" objectType="CheckBox" fmlaLink="$BA$133" lockText="1" noThreeD="1"/>
</file>

<file path=xl/ctrlProps/ctrlProp83.xml><?xml version="1.0" encoding="utf-8"?>
<formControlPr xmlns="http://schemas.microsoft.com/office/spreadsheetml/2009/9/main" objectType="CheckBox" fmlaLink="$BB$133"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BA$130" lockText="1" noThreeD="1"/>
</file>

<file path=xl/ctrlProps/ctrlProp86.xml><?xml version="1.0" encoding="utf-8"?>
<formControlPr xmlns="http://schemas.microsoft.com/office/spreadsheetml/2009/9/main" objectType="CheckBox" fmlaLink="$BA$131" lockText="1" noThreeD="1"/>
</file>

<file path=xl/ctrlProps/ctrlProp87.xml><?xml version="1.0" encoding="utf-8"?>
<formControlPr xmlns="http://schemas.microsoft.com/office/spreadsheetml/2009/9/main" objectType="CheckBox" fmlaLink="$BA$132"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BC$107"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BB$118" lockText="1" noThreeD="1"/>
</file>

<file path=xl/ctrlProps/ctrlProp92.xml><?xml version="1.0" encoding="utf-8"?>
<formControlPr xmlns="http://schemas.microsoft.com/office/spreadsheetml/2009/9/main" objectType="CheckBox" fmlaLink="$BC$118" lockText="1" noThreeD="1"/>
</file>

<file path=xl/ctrlProps/ctrlProp93.xml><?xml version="1.0" encoding="utf-8"?>
<formControlPr xmlns="http://schemas.microsoft.com/office/spreadsheetml/2009/9/main" objectType="CheckBox" fmlaLink="$BA$118" lockText="1" noThreeD="1"/>
</file>

<file path=xl/ctrlProps/ctrlProp94.xml><?xml version="1.0" encoding="utf-8"?>
<formControlPr xmlns="http://schemas.microsoft.com/office/spreadsheetml/2009/9/main" objectType="CheckBox" fmlaLink="$BA$137" lockText="1" noThreeD="1"/>
</file>

<file path=xl/ctrlProps/ctrlProp95.xml><?xml version="1.0" encoding="utf-8"?>
<formControlPr xmlns="http://schemas.microsoft.com/office/spreadsheetml/2009/9/main" objectType="CheckBox" fmlaLink="$BB$137"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BA$220" lockText="1" noThreeD="1"/>
</file>

<file path=xl/ctrlProps/ctrlProp98.xml><?xml version="1.0" encoding="utf-8"?>
<formControlPr xmlns="http://schemas.microsoft.com/office/spreadsheetml/2009/9/main" objectType="CheckBox" fmlaLink="$BA$211" lockText="1" noThreeD="1"/>
</file>

<file path=xl/ctrlProps/ctrlProp99.xml><?xml version="1.0" encoding="utf-8"?>
<formControlPr xmlns="http://schemas.microsoft.com/office/spreadsheetml/2009/9/main" objectType="CheckBox" fmlaLink="$BA$203"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226219</xdr:colOff>
      <xdr:row>0</xdr:row>
      <xdr:rowOff>71438</xdr:rowOff>
    </xdr:from>
    <xdr:to>
      <xdr:col>22</xdr:col>
      <xdr:colOff>142875</xdr:colOff>
      <xdr:row>3</xdr:row>
      <xdr:rowOff>130969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870032" y="71438"/>
          <a:ext cx="6226968" cy="9286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dr:col>15</xdr:col>
      <xdr:colOff>693964</xdr:colOff>
      <xdr:row>2</xdr:row>
      <xdr:rowOff>163285</xdr:rowOff>
    </xdr:from>
    <xdr:to>
      <xdr:col>15</xdr:col>
      <xdr:colOff>1140277</xdr:colOff>
      <xdr:row>2</xdr:row>
      <xdr:rowOff>306102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8354785" y="707571"/>
          <a:ext cx="446313" cy="142817"/>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154781</xdr:colOff>
      <xdr:row>0</xdr:row>
      <xdr:rowOff>83344</xdr:rowOff>
    </xdr:from>
    <xdr:to>
      <xdr:col>20</xdr:col>
      <xdr:colOff>357187</xdr:colOff>
      <xdr:row>3</xdr:row>
      <xdr:rowOff>142875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667625" y="83344"/>
          <a:ext cx="6226968" cy="9286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dr:col>15</xdr:col>
      <xdr:colOff>595312</xdr:colOff>
      <xdr:row>2</xdr:row>
      <xdr:rowOff>178594</xdr:rowOff>
    </xdr:from>
    <xdr:to>
      <xdr:col>15</xdr:col>
      <xdr:colOff>1041625</xdr:colOff>
      <xdr:row>2</xdr:row>
      <xdr:rowOff>321411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8108156" y="702469"/>
          <a:ext cx="446313" cy="142817"/>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101435</xdr:colOff>
      <xdr:row>1</xdr:row>
      <xdr:rowOff>92776</xdr:rowOff>
    </xdr:from>
    <xdr:to>
      <xdr:col>68</xdr:col>
      <xdr:colOff>173025</xdr:colOff>
      <xdr:row>4</xdr:row>
      <xdr:rowOff>155554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2892162" y="352549"/>
          <a:ext cx="6219545" cy="9286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ja-JP" sz="1100">
              <a:solidFill>
                <a:schemeClr val="dk1"/>
              </a:solidFill>
              <a:effectLst/>
              <a:latin typeface="+mn-lt"/>
              <a:ea typeface="+mn-ea"/>
              <a:cs typeface="+mn-cs"/>
            </a:rPr>
            <a:t>処遇改善加算の算定に必要な</a:t>
          </a:r>
          <a:r>
            <a:rPr kumimoji="1" lang="ja-JP" altLang="en-US" sz="1100"/>
            <a:t>情報　入力セル</a:t>
          </a:r>
          <a:endParaRPr kumimoji="1" lang="en-US" altLang="ja-JP" sz="1100"/>
        </a:p>
      </xdr:txBody>
    </xdr:sp>
    <xdr:clientData/>
  </xdr:twoCellAnchor>
  <xdr:twoCellAnchor>
    <xdr:from>
      <xdr:col>39</xdr:col>
      <xdr:colOff>533153</xdr:colOff>
      <xdr:row>3</xdr:row>
      <xdr:rowOff>119992</xdr:rowOff>
    </xdr:from>
    <xdr:to>
      <xdr:col>40</xdr:col>
      <xdr:colOff>162970</xdr:colOff>
      <xdr:row>3</xdr:row>
      <xdr:rowOff>259489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23323880" y="985901"/>
          <a:ext cx="443772" cy="139497"/>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500-000013000000}"/>
                </a:ext>
              </a:extLst>
            </xdr:cNvPr>
            <xdr:cNvGrpSpPr>
              <a:grpSpLocks/>
            </xdr:cNvGrpSpPr>
          </xdr:nvGrpSpPr>
          <xdr:grpSpPr bwMode="auto">
            <a:xfrm>
              <a:off x="867335" y="48462640"/>
              <a:ext cx="193862" cy="2026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5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5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5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500-000020000000}"/>
                </a:ext>
              </a:extLst>
            </xdr:cNvPr>
            <xdr:cNvGrpSpPr>
              <a:grpSpLocks/>
            </xdr:cNvGrpSpPr>
          </xdr:nvGrpSpPr>
          <xdr:grpSpPr bwMode="auto">
            <a:xfrm>
              <a:off x="867335" y="51916853"/>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5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5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5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5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5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5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5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5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5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5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5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5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5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5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5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5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5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5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5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5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5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5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5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5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5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5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5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5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5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5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5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5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5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5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5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5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5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500-000099000000}"/>
                </a:ext>
              </a:extLst>
            </xdr:cNvPr>
            <xdr:cNvGrpSpPr>
              <a:grpSpLocks/>
            </xdr:cNvGrpSpPr>
          </xdr:nvGrpSpPr>
          <xdr:grpSpPr bwMode="auto">
            <a:xfrm>
              <a:off x="867335" y="51535853"/>
              <a:ext cx="193862" cy="4594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5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5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5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5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5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5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5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5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5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500-000066000000}"/>
            </a:ext>
          </a:extLst>
        </xdr:cNvPr>
        <xdr:cNvGrpSpPr/>
      </xdr:nvGrpSpPr>
      <xdr:grpSpPr>
        <a:xfrm>
          <a:off x="7575550" y="574675"/>
          <a:ext cx="7000501" cy="1397561"/>
          <a:chOff x="6288786" y="2829012"/>
          <a:chExt cx="5086350" cy="1381126"/>
        </a:xfrm>
      </xdr:grpSpPr>
      <xdr:sp macro="" textlink="">
        <xdr:nvSpPr>
          <xdr:cNvPr id="108" name="正方形/長方形 107">
            <a:extLst>
              <a:ext uri="{FF2B5EF4-FFF2-40B4-BE49-F238E27FC236}">
                <a16:creationId xmlns:a16="http://schemas.microsoft.com/office/drawing/2014/main" id="{00000000-0008-0000-05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5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5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5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5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5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5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5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5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5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5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5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5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5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5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5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5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5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5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5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5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5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5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5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5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5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5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5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5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5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5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5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5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5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5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5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5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5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5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5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5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5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5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5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5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5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5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5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5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5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5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5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500-0000AC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5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5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5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5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5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5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5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5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5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5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5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5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5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5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5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5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5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5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5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5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500-00008B000000}"/>
                </a:ext>
              </a:extLst>
            </xdr:cNvPr>
            <xdr:cNvGrpSpPr>
              <a:grpSpLocks/>
            </xdr:cNvGrpSpPr>
          </xdr:nvGrpSpPr>
          <xdr:grpSpPr bwMode="auto">
            <a:xfrm>
              <a:off x="867335" y="50101500"/>
              <a:ext cx="193862" cy="470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5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500-00008C000000}"/>
                </a:ext>
              </a:extLst>
            </xdr:cNvPr>
            <xdr:cNvGrpSpPr>
              <a:grpSpLocks/>
            </xdr:cNvGrpSpPr>
          </xdr:nvGrpSpPr>
          <xdr:grpSpPr bwMode="auto">
            <a:xfrm>
              <a:off x="867335" y="25818353"/>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5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500-00008E000000}"/>
                </a:ext>
              </a:extLst>
            </xdr:cNvPr>
            <xdr:cNvGrpSpPr>
              <a:grpSpLocks/>
            </xdr:cNvGrpSpPr>
          </xdr:nvGrpSpPr>
          <xdr:grpSpPr bwMode="auto">
            <a:xfrm>
              <a:off x="867335" y="30009353"/>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5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500-000090000000}"/>
                </a:ext>
              </a:extLst>
            </xdr:cNvPr>
            <xdr:cNvGrpSpPr>
              <a:grpSpLocks/>
            </xdr:cNvGrpSpPr>
          </xdr:nvGrpSpPr>
          <xdr:grpSpPr bwMode="auto">
            <a:xfrm>
              <a:off x="867335" y="33135794"/>
              <a:ext cx="193862" cy="5084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5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500-000092000000}"/>
                </a:ext>
              </a:extLst>
            </xdr:cNvPr>
            <xdr:cNvGrpSpPr>
              <a:grpSpLocks/>
            </xdr:cNvGrpSpPr>
          </xdr:nvGrpSpPr>
          <xdr:grpSpPr bwMode="auto">
            <a:xfrm>
              <a:off x="867335" y="37281971"/>
              <a:ext cx="193862" cy="5465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5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500-000094000000}"/>
                </a:ext>
              </a:extLst>
            </xdr:cNvPr>
            <xdr:cNvGrpSpPr>
              <a:grpSpLocks/>
            </xdr:cNvGrpSpPr>
          </xdr:nvGrpSpPr>
          <xdr:grpSpPr bwMode="auto">
            <a:xfrm>
              <a:off x="867335" y="40968706"/>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5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500-000096000000}"/>
                </a:ext>
              </a:extLst>
            </xdr:cNvPr>
            <xdr:cNvGrpSpPr>
              <a:grpSpLocks/>
            </xdr:cNvGrpSpPr>
          </xdr:nvGrpSpPr>
          <xdr:grpSpPr bwMode="auto">
            <a:xfrm>
              <a:off x="867335" y="43445206"/>
              <a:ext cx="193862" cy="5465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5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2064</xdr:colOff>
      <xdr:row>65</xdr:row>
      <xdr:rowOff>257175</xdr:rowOff>
    </xdr:from>
    <xdr:to>
      <xdr:col>39</xdr:col>
      <xdr:colOff>194727</xdr:colOff>
      <xdr:row>70</xdr:row>
      <xdr:rowOff>9526</xdr:rowOff>
    </xdr:to>
    <xdr:grpSp>
      <xdr:nvGrpSpPr>
        <xdr:cNvPr id="145" name="グループ化 144">
          <a:extLst>
            <a:ext uri="{FF2B5EF4-FFF2-40B4-BE49-F238E27FC236}">
              <a16:creationId xmlns:a16="http://schemas.microsoft.com/office/drawing/2014/main" id="{00000000-0008-0000-0500-000091000000}"/>
            </a:ext>
          </a:extLst>
        </xdr:cNvPr>
        <xdr:cNvGrpSpPr/>
      </xdr:nvGrpSpPr>
      <xdr:grpSpPr>
        <a:xfrm>
          <a:off x="7162623" y="15082557"/>
          <a:ext cx="1167575" cy="940175"/>
          <a:chOff x="7080250" y="15409334"/>
          <a:chExt cx="1132457" cy="878416"/>
        </a:xfrm>
      </xdr:grpSpPr>
      <xdr:sp macro="" textlink="">
        <xdr:nvSpPr>
          <xdr:cNvPr id="147" name="右矢印 146">
            <a:extLst>
              <a:ext uri="{FF2B5EF4-FFF2-40B4-BE49-F238E27FC236}">
                <a16:creationId xmlns:a16="http://schemas.microsoft.com/office/drawing/2014/main" id="{00000000-0008-0000-0500-000093000000}"/>
              </a:ext>
            </a:extLst>
          </xdr:cNvPr>
          <xdr:cNvSpPr/>
        </xdr:nvSpPr>
        <xdr:spPr bwMode="auto">
          <a:xfrm>
            <a:off x="7080250" y="15409334"/>
            <a:ext cx="1048808" cy="878416"/>
          </a:xfrm>
          <a:prstGeom prst="rightArrow">
            <a:avLst/>
          </a:prstGeom>
          <a:ln>
            <a:solidFill>
              <a:schemeClr val="bg1">
                <a:lumMod val="50000"/>
              </a:schemeClr>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テキスト ボックス 148">
            <a:extLst>
              <a:ext uri="{FF2B5EF4-FFF2-40B4-BE49-F238E27FC236}">
                <a16:creationId xmlns:a16="http://schemas.microsoft.com/office/drawing/2014/main" id="{00000000-0008-0000-0500-000095000000}"/>
              </a:ext>
            </a:extLst>
          </xdr:cNvPr>
          <xdr:cNvSpPr txBox="1"/>
        </xdr:nvSpPr>
        <xdr:spPr>
          <a:xfrm>
            <a:off x="7112040" y="15677305"/>
            <a:ext cx="1100667"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454545"/>
                </a:solidFill>
              </a:rPr>
              <a:t>配分比率を</a:t>
            </a:r>
            <a:endParaRPr kumimoji="1" lang="en-US" altLang="ja-JP" sz="800">
              <a:solidFill>
                <a:srgbClr val="454545"/>
              </a:solidFill>
            </a:endParaRPr>
          </a:p>
          <a:p>
            <a:r>
              <a:rPr kumimoji="1" lang="ja-JP" altLang="en-US" sz="800">
                <a:solidFill>
                  <a:srgbClr val="454545"/>
                </a:solidFill>
              </a:rPr>
              <a:t>入力してください</a:t>
            </a:r>
          </a:p>
        </xdr:txBody>
      </xdr:sp>
    </xdr:grpSp>
    <xdr:clientData/>
  </xdr:twoCellAnchor>
  <xdr:oneCellAnchor>
    <xdr:from>
      <xdr:col>38</xdr:col>
      <xdr:colOff>276225</xdr:colOff>
      <xdr:row>30</xdr:row>
      <xdr:rowOff>419100</xdr:rowOff>
    </xdr:from>
    <xdr:ext cx="4880310" cy="115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86675" y="6696075"/>
          <a:ext cx="4880310" cy="1152525"/>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mn-ea"/>
              <a:ea typeface="+mn-ea"/>
            </a:rPr>
            <a:t>原則、加算を取得する前年の１～</a:t>
          </a:r>
          <a:r>
            <a:rPr kumimoji="1" lang="en-US" altLang="ja-JP" sz="1100" b="1">
              <a:latin typeface="+mn-ea"/>
              <a:ea typeface="+mn-ea"/>
            </a:rPr>
            <a:t>12</a:t>
          </a:r>
          <a:r>
            <a:rPr kumimoji="1" lang="ja-JP" altLang="en-US" sz="1100" b="1">
              <a:latin typeface="+mn-ea"/>
              <a:ea typeface="+mn-ea"/>
            </a:rPr>
            <a:t>月の実績を入力してください。</a:t>
          </a:r>
          <a:endParaRPr kumimoji="1" lang="en-US" altLang="ja-JP" sz="1100" b="1">
            <a:latin typeface="+mn-ea"/>
            <a:ea typeface="+mn-ea"/>
          </a:endParaRPr>
        </a:p>
        <a:p>
          <a:endParaRPr kumimoji="1" lang="ja-JP" altLang="en-US" sz="1100" b="1">
            <a:latin typeface="+mn-ea"/>
            <a:ea typeface="+mn-ea"/>
          </a:endParaRPr>
        </a:p>
        <a:p>
          <a:r>
            <a:rPr kumimoji="1" lang="ja-JP" altLang="en-US" sz="1100" b="1">
              <a:latin typeface="+mn-ea"/>
              <a:ea typeface="+mn-ea"/>
            </a:rPr>
            <a:t>なお、令和</a:t>
          </a:r>
          <a:r>
            <a:rPr kumimoji="1" lang="en-US" altLang="ja-JP" sz="1100" b="1">
              <a:latin typeface="+mn-ea"/>
              <a:ea typeface="+mn-ea"/>
            </a:rPr>
            <a:t>4</a:t>
          </a:r>
          <a:r>
            <a:rPr kumimoji="1" lang="ja-JP" altLang="en-US" sz="1100" b="1">
              <a:latin typeface="+mn-ea"/>
              <a:ea typeface="+mn-ea"/>
            </a:rPr>
            <a:t>年</a:t>
          </a:r>
          <a:r>
            <a:rPr kumimoji="1" lang="en-US" altLang="ja-JP" sz="1100" b="1">
              <a:latin typeface="+mn-ea"/>
              <a:ea typeface="+mn-ea"/>
            </a:rPr>
            <a:t>10</a:t>
          </a:r>
          <a:r>
            <a:rPr kumimoji="1" lang="ja-JP" altLang="en-US" sz="1100" b="1">
              <a:latin typeface="+mn-ea"/>
              <a:ea typeface="+mn-ea"/>
            </a:rPr>
            <a:t>月～令和</a:t>
          </a:r>
          <a:r>
            <a:rPr kumimoji="1" lang="en-US" altLang="ja-JP" sz="1100" b="1">
              <a:latin typeface="+mn-ea"/>
              <a:ea typeface="+mn-ea"/>
            </a:rPr>
            <a:t>5</a:t>
          </a:r>
          <a:r>
            <a:rPr kumimoji="1" lang="ja-JP" altLang="en-US" sz="1100" b="1">
              <a:latin typeface="+mn-ea"/>
              <a:ea typeface="+mn-ea"/>
            </a:rPr>
            <a:t>年</a:t>
          </a:r>
          <a:r>
            <a:rPr kumimoji="1" lang="en-US" altLang="ja-JP" sz="1100" b="1">
              <a:latin typeface="+mn-ea"/>
              <a:ea typeface="+mn-ea"/>
            </a:rPr>
            <a:t>3</a:t>
          </a:r>
          <a:r>
            <a:rPr kumimoji="1" lang="ja-JP" altLang="en-US" sz="1100" b="1">
              <a:latin typeface="+mn-ea"/>
              <a:ea typeface="+mn-ea"/>
            </a:rPr>
            <a:t>月算定分ベースアップ等加算の申請時は、</a:t>
          </a:r>
          <a:endParaRPr kumimoji="1" lang="en-US" altLang="ja-JP" sz="1100" b="1">
            <a:latin typeface="+mn-ea"/>
            <a:ea typeface="+mn-ea"/>
          </a:endParaRPr>
        </a:p>
        <a:p>
          <a:r>
            <a:rPr kumimoji="1" lang="ja-JP" altLang="en-US" sz="1100" b="1">
              <a:latin typeface="+mn-ea"/>
              <a:ea typeface="+mn-ea"/>
            </a:rPr>
            <a:t>県</a:t>
          </a:r>
          <a:r>
            <a:rPr kumimoji="1" lang="en-US" altLang="ja-JP" sz="1100" b="1">
              <a:latin typeface="+mn-ea"/>
              <a:ea typeface="+mn-ea"/>
            </a:rPr>
            <a:t>HP</a:t>
          </a:r>
          <a:r>
            <a:rPr kumimoji="1" lang="ja-JP" altLang="en-US" sz="1100" b="1">
              <a:latin typeface="+mn-ea"/>
              <a:ea typeface="+mn-ea"/>
            </a:rPr>
            <a:t>に掲載されている記入要領（</a:t>
          </a:r>
          <a:r>
            <a:rPr kumimoji="1" lang="en-US" altLang="ja-JP" sz="1100" b="1">
              <a:latin typeface="+mn-ea"/>
              <a:ea typeface="+mn-ea"/>
            </a:rPr>
            <a:t>PDF</a:t>
          </a:r>
          <a:r>
            <a:rPr kumimoji="1" lang="ja-JP" altLang="en-US" sz="1100" b="1">
              <a:latin typeface="+mn-ea"/>
              <a:ea typeface="+mn-ea"/>
            </a:rPr>
            <a:t>）を参照のうえ、</a:t>
          </a:r>
          <a:endParaRPr kumimoji="1" lang="en-US" altLang="ja-JP" sz="1100" b="1">
            <a:latin typeface="+mn-ea"/>
            <a:ea typeface="+mn-ea"/>
          </a:endParaRPr>
        </a:p>
        <a:p>
          <a:r>
            <a:rPr kumimoji="1" lang="ja-JP" altLang="en-US" sz="1100" b="1">
              <a:latin typeface="+mn-ea"/>
              <a:ea typeface="+mn-ea"/>
            </a:rPr>
            <a:t>令和３年１⽉分から</a:t>
          </a:r>
          <a:r>
            <a:rPr kumimoji="1" lang="en-US" altLang="ja-JP" sz="1100" b="1">
              <a:latin typeface="+mn-ea"/>
              <a:ea typeface="+mn-ea"/>
            </a:rPr>
            <a:t>12</a:t>
          </a:r>
          <a:r>
            <a:rPr kumimoji="1" lang="ja-JP" altLang="en-US" sz="1100" b="1">
              <a:latin typeface="+mn-ea"/>
              <a:ea typeface="+mn-ea"/>
            </a:rPr>
            <a:t>月分までの総額を２で割ったもの（６か月分）を記入。</a:t>
          </a:r>
          <a:endParaRPr kumimoji="1" lang="en-US" altLang="ja-JP" sz="1100" b="1">
            <a:latin typeface="+mn-ea"/>
            <a:ea typeface="+mn-ea"/>
          </a:endParaRPr>
        </a:p>
      </xdr:txBody>
    </xdr:sp>
    <xdr:clientData/>
  </xdr:oneCellAnchor>
  <xdr:twoCellAnchor>
    <xdr:from>
      <xdr:col>38</xdr:col>
      <xdr:colOff>47625</xdr:colOff>
      <xdr:row>31</xdr:row>
      <xdr:rowOff>47625</xdr:rowOff>
    </xdr:from>
    <xdr:to>
      <xdr:col>38</xdr:col>
      <xdr:colOff>257175</xdr:colOff>
      <xdr:row>36</xdr:row>
      <xdr:rowOff>28575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bwMode="auto">
        <a:xfrm>
          <a:off x="7458075" y="6753225"/>
          <a:ext cx="209550" cy="1152525"/>
        </a:xfrm>
        <a:prstGeom prst="rightBrac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28575</xdr:colOff>
      <xdr:row>101</xdr:row>
      <xdr:rowOff>73269</xdr:rowOff>
    </xdr:from>
    <xdr:to>
      <xdr:col>38</xdr:col>
      <xdr:colOff>669892</xdr:colOff>
      <xdr:row>101</xdr:row>
      <xdr:rowOff>76200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bwMode="auto">
        <a:xfrm flipH="1">
          <a:off x="7439025" y="22895169"/>
          <a:ext cx="641317" cy="2931"/>
        </a:xfrm>
        <a:prstGeom prst="straightConnector1">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4.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6.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90" zoomScaleNormal="90" zoomScaleSheetLayoutView="9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27" t="s">
        <v>462</v>
      </c>
      <c r="B1" s="827"/>
      <c r="C1" s="827"/>
      <c r="D1" s="827"/>
      <c r="E1" s="827"/>
    </row>
    <row r="2" spans="1:5" ht="18" thickTop="1">
      <c r="A2" s="828" t="s">
        <v>337</v>
      </c>
      <c r="B2" s="828"/>
      <c r="C2" s="828"/>
      <c r="D2" s="828"/>
      <c r="E2" s="828"/>
    </row>
    <row r="3" spans="1:5" s="26" customFormat="1" ht="8.1" customHeight="1">
      <c r="A3" s="829"/>
      <c r="B3" s="829"/>
      <c r="C3" s="829"/>
      <c r="D3" s="829"/>
    </row>
    <row r="4" spans="1:5" s="28" customFormat="1" ht="27">
      <c r="A4" s="27" t="s">
        <v>188</v>
      </c>
      <c r="B4" s="27" t="s">
        <v>189</v>
      </c>
      <c r="C4" s="145" t="s">
        <v>190</v>
      </c>
      <c r="D4" s="146" t="s">
        <v>191</v>
      </c>
      <c r="E4" s="27" t="s">
        <v>263</v>
      </c>
    </row>
    <row r="5" spans="1:5" ht="18" customHeight="1">
      <c r="A5" s="29" t="s">
        <v>192</v>
      </c>
      <c r="B5" s="143">
        <v>1</v>
      </c>
      <c r="C5" s="143" t="s">
        <v>193</v>
      </c>
      <c r="D5" s="43" t="s">
        <v>194</v>
      </c>
      <c r="E5" s="30" t="s">
        <v>195</v>
      </c>
    </row>
    <row r="6" spans="1:5" ht="75" customHeight="1">
      <c r="A6" s="31" t="s">
        <v>196</v>
      </c>
      <c r="B6" s="30">
        <v>1</v>
      </c>
      <c r="C6" s="144" t="s">
        <v>10</v>
      </c>
      <c r="D6" s="45" t="s">
        <v>261</v>
      </c>
      <c r="E6" s="44" t="s">
        <v>195</v>
      </c>
    </row>
    <row r="7" spans="1:5" ht="105" customHeight="1">
      <c r="A7" s="31" t="s">
        <v>197</v>
      </c>
      <c r="B7" s="30">
        <v>1</v>
      </c>
      <c r="C7" s="144" t="s">
        <v>34</v>
      </c>
      <c r="D7" s="45" t="s">
        <v>262</v>
      </c>
      <c r="E7" s="32" t="s">
        <v>198</v>
      </c>
    </row>
    <row r="8" spans="1:5" ht="60" customHeight="1">
      <c r="A8" s="31" t="s">
        <v>244</v>
      </c>
      <c r="B8" s="30" t="s">
        <v>334</v>
      </c>
      <c r="C8" s="144" t="s">
        <v>11</v>
      </c>
      <c r="D8" s="45" t="s">
        <v>483</v>
      </c>
      <c r="E8" s="32" t="s">
        <v>198</v>
      </c>
    </row>
    <row r="9" spans="1:5" ht="60" customHeight="1">
      <c r="A9" s="31" t="s">
        <v>199</v>
      </c>
      <c r="B9" s="30" t="s">
        <v>334</v>
      </c>
      <c r="C9" s="144" t="s">
        <v>11</v>
      </c>
      <c r="D9" s="45" t="s">
        <v>484</v>
      </c>
      <c r="E9" s="32" t="s">
        <v>198</v>
      </c>
    </row>
    <row r="10" spans="1:5" ht="72" customHeight="1">
      <c r="A10" s="31" t="s">
        <v>460</v>
      </c>
      <c r="B10" s="30" t="s">
        <v>334</v>
      </c>
      <c r="C10" s="144"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30" t="s">
        <v>200</v>
      </c>
      <c r="B18" s="830"/>
      <c r="C18" s="830"/>
      <c r="D18" s="830"/>
    </row>
    <row r="19" spans="1:6" ht="5.25" customHeight="1">
      <c r="A19" s="525"/>
      <c r="B19" s="525"/>
      <c r="C19" s="525"/>
      <c r="D19" s="525"/>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34" customFormat="1" ht="17.25">
      <c r="A25" s="826" t="s">
        <v>310</v>
      </c>
      <c r="B25" s="826"/>
      <c r="C25" s="826"/>
      <c r="D25" s="826"/>
      <c r="F25" s="535"/>
    </row>
    <row r="26" spans="1:6" s="534" customFormat="1" ht="17.25">
      <c r="A26" s="825" t="s">
        <v>311</v>
      </c>
      <c r="B26" s="825"/>
      <c r="C26" s="825"/>
      <c r="D26" s="825"/>
      <c r="E26" s="825"/>
      <c r="F26" s="825"/>
    </row>
    <row r="27" spans="1:6" s="534" customFormat="1" ht="35.25" customHeight="1">
      <c r="A27" s="825" t="s">
        <v>463</v>
      </c>
      <c r="B27" s="825"/>
      <c r="C27" s="825"/>
      <c r="D27" s="825"/>
      <c r="E27" s="825"/>
      <c r="F27" s="825"/>
    </row>
    <row r="28" spans="1:6" s="39" customFormat="1" ht="9" customHeight="1">
      <c r="A28" s="533"/>
      <c r="B28" s="533"/>
      <c r="C28" s="533"/>
      <c r="D28" s="533"/>
      <c r="F28" s="532"/>
    </row>
    <row r="29" spans="1:6" ht="17.25" customHeight="1">
      <c r="A29" s="37" t="s">
        <v>461</v>
      </c>
      <c r="B29" s="36"/>
    </row>
    <row r="30" spans="1:6" s="147" customFormat="1" ht="17.25" customHeight="1">
      <c r="A30" s="825" t="s">
        <v>464</v>
      </c>
      <c r="B30" s="825"/>
      <c r="C30" s="825"/>
      <c r="D30" s="825"/>
      <c r="E30" s="825"/>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 min="29" max="29" width="0" hidden="1" customWidth="1"/>
  </cols>
  <sheetData>
    <row r="1" spans="1:29" ht="20.100000000000001" customHeight="1">
      <c r="A1" s="618" t="s">
        <v>425</v>
      </c>
      <c r="AC1" t="s">
        <v>118</v>
      </c>
    </row>
    <row r="2" spans="1:29" ht="20.100000000000001" customHeight="1">
      <c r="A2" s="619" t="s">
        <v>115</v>
      </c>
    </row>
    <row r="4" spans="1:29" ht="20.100000000000001" customHeight="1">
      <c r="A4" s="621" t="s">
        <v>114</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1:29" ht="20.100000000000001" customHeight="1">
      <c r="A5" s="621" t="s">
        <v>155</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row>
    <row r="6" spans="1:29" ht="20.100000000000001" customHeight="1">
      <c r="A6" s="621" t="s">
        <v>156</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row>
    <row r="7" spans="1:29" ht="20.100000000000001" customHeight="1">
      <c r="A7" s="621" t="s">
        <v>408</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row>
    <row r="8" spans="1:29" ht="20.100000000000001" customHeight="1">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row>
    <row r="9" spans="1:29" ht="20.100000000000001" customHeight="1">
      <c r="A9" s="620" t="s">
        <v>157</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row>
    <row r="10" spans="1:29" ht="20.100000000000001" customHeight="1" thickBot="1">
      <c r="A10" s="147"/>
      <c r="B10" s="621" t="s">
        <v>407</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29" ht="20.100000000000001" customHeight="1" thickBot="1">
      <c r="A11" s="147"/>
      <c r="B11" s="611" t="s">
        <v>333</v>
      </c>
      <c r="C11" s="893" t="s">
        <v>517</v>
      </c>
      <c r="D11" s="894"/>
      <c r="E11" s="894"/>
      <c r="F11" s="894"/>
      <c r="G11" s="894"/>
      <c r="H11" s="894"/>
      <c r="I11" s="894"/>
      <c r="J11" s="894"/>
      <c r="K11" s="894"/>
      <c r="L11" s="895"/>
      <c r="M11" s="147"/>
      <c r="N11" s="147"/>
      <c r="O11" s="147"/>
      <c r="P11" s="147"/>
      <c r="Q11" s="147"/>
      <c r="R11" s="147"/>
      <c r="S11" s="147"/>
      <c r="T11" s="147"/>
      <c r="U11" s="147"/>
      <c r="V11" s="147"/>
      <c r="W11" s="147"/>
      <c r="X11" s="147"/>
      <c r="Y11" s="147"/>
      <c r="Z11" s="147"/>
      <c r="AA11" s="147"/>
    </row>
    <row r="12" spans="1:29" ht="13.5" customHeight="1">
      <c r="A12" s="147"/>
      <c r="B12" s="608"/>
      <c r="C12" s="833"/>
      <c r="D12" s="833"/>
      <c r="E12" s="833"/>
      <c r="F12" s="833"/>
      <c r="G12" s="833"/>
      <c r="H12" s="833"/>
      <c r="I12" s="833"/>
      <c r="J12" s="833"/>
      <c r="K12" s="833"/>
      <c r="L12" s="833"/>
      <c r="M12" s="833"/>
      <c r="N12" s="833"/>
      <c r="O12" s="833"/>
      <c r="P12" s="833"/>
      <c r="Q12" s="833"/>
      <c r="R12" s="833"/>
      <c r="S12" s="833"/>
      <c r="T12" s="833"/>
      <c r="U12" s="833"/>
      <c r="V12" s="833"/>
      <c r="W12" s="833"/>
      <c r="X12" s="833"/>
      <c r="Y12" s="833"/>
      <c r="Z12" s="833"/>
      <c r="AA12" s="833"/>
    </row>
    <row r="13" spans="1:29" ht="20.100000000000001" customHeight="1">
      <c r="A13" s="620" t="s">
        <v>158</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row>
    <row r="14" spans="1:29" ht="20.100000000000001" customHeight="1" thickBot="1">
      <c r="A14" s="147"/>
      <c r="B14" s="621" t="s">
        <v>332</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row>
    <row r="15" spans="1:29" ht="20.100000000000001" customHeight="1">
      <c r="A15" s="147"/>
      <c r="B15" s="149" t="s">
        <v>6</v>
      </c>
      <c r="C15" s="876" t="s">
        <v>9</v>
      </c>
      <c r="D15" s="876"/>
      <c r="E15" s="876"/>
      <c r="F15" s="876"/>
      <c r="G15" s="876"/>
      <c r="H15" s="876"/>
      <c r="I15" s="876"/>
      <c r="J15" s="876"/>
      <c r="K15" s="876"/>
      <c r="L15" s="877"/>
      <c r="M15" s="854"/>
      <c r="N15" s="855"/>
      <c r="O15" s="855"/>
      <c r="P15" s="855"/>
      <c r="Q15" s="855"/>
      <c r="R15" s="855"/>
      <c r="S15" s="855"/>
      <c r="T15" s="855"/>
      <c r="U15" s="855"/>
      <c r="V15" s="855"/>
      <c r="W15" s="856"/>
      <c r="X15" s="857"/>
      <c r="Y15" s="147"/>
      <c r="Z15" s="147"/>
      <c r="AA15" s="147"/>
    </row>
    <row r="16" spans="1:29" ht="20.100000000000001" customHeight="1" thickBot="1">
      <c r="A16" s="147"/>
      <c r="B16" s="150"/>
      <c r="C16" s="876" t="s">
        <v>100</v>
      </c>
      <c r="D16" s="876"/>
      <c r="E16" s="876"/>
      <c r="F16" s="876"/>
      <c r="G16" s="876"/>
      <c r="H16" s="876"/>
      <c r="I16" s="876"/>
      <c r="J16" s="876"/>
      <c r="K16" s="876"/>
      <c r="L16" s="877"/>
      <c r="M16" s="858"/>
      <c r="N16" s="859"/>
      <c r="O16" s="859"/>
      <c r="P16" s="859"/>
      <c r="Q16" s="859"/>
      <c r="R16" s="859"/>
      <c r="S16" s="859"/>
      <c r="T16" s="859"/>
      <c r="U16" s="860"/>
      <c r="V16" s="860"/>
      <c r="W16" s="861"/>
      <c r="X16" s="862"/>
      <c r="Y16" s="147"/>
      <c r="Z16" s="147"/>
      <c r="AA16" s="147"/>
      <c r="AC16" t="s">
        <v>113</v>
      </c>
    </row>
    <row r="17" spans="1:29" ht="20.100000000000001" customHeight="1" thickBot="1">
      <c r="A17" s="147"/>
      <c r="B17" s="149" t="s">
        <v>101</v>
      </c>
      <c r="C17" s="876" t="s">
        <v>8</v>
      </c>
      <c r="D17" s="876"/>
      <c r="E17" s="876"/>
      <c r="F17" s="876"/>
      <c r="G17" s="876"/>
      <c r="H17" s="876"/>
      <c r="I17" s="876"/>
      <c r="J17" s="876"/>
      <c r="K17" s="876"/>
      <c r="L17" s="877"/>
      <c r="M17" s="151"/>
      <c r="N17" s="152"/>
      <c r="O17" s="152"/>
      <c r="P17" s="153" t="s">
        <v>107</v>
      </c>
      <c r="Q17" s="152"/>
      <c r="R17" s="152"/>
      <c r="S17" s="152"/>
      <c r="T17" s="154"/>
      <c r="U17" s="155"/>
      <c r="V17" s="156"/>
      <c r="W17" s="156"/>
      <c r="X17" s="156"/>
      <c r="Y17" s="147"/>
      <c r="Z17" s="147"/>
      <c r="AA17" s="147"/>
      <c r="AC17" t="str">
        <f>CONCATENATE(M17,N17,O17,P17,Q17,R17,S17,T17)</f>
        <v>－</v>
      </c>
    </row>
    <row r="18" spans="1:29" ht="20.100000000000001" customHeight="1">
      <c r="A18" s="147"/>
      <c r="B18" s="157"/>
      <c r="C18" s="876" t="s">
        <v>105</v>
      </c>
      <c r="D18" s="876"/>
      <c r="E18" s="876"/>
      <c r="F18" s="876"/>
      <c r="G18" s="876"/>
      <c r="H18" s="876"/>
      <c r="I18" s="876"/>
      <c r="J18" s="876"/>
      <c r="K18" s="876"/>
      <c r="L18" s="877"/>
      <c r="M18" s="858"/>
      <c r="N18" s="859"/>
      <c r="O18" s="859"/>
      <c r="P18" s="859"/>
      <c r="Q18" s="859"/>
      <c r="R18" s="859"/>
      <c r="S18" s="859"/>
      <c r="T18" s="859"/>
      <c r="U18" s="863"/>
      <c r="V18" s="863"/>
      <c r="W18" s="864"/>
      <c r="X18" s="865"/>
      <c r="Y18" s="147"/>
      <c r="Z18" s="147"/>
      <c r="AA18" s="147"/>
    </row>
    <row r="19" spans="1:29" ht="20.100000000000001" customHeight="1">
      <c r="A19" s="147"/>
      <c r="B19" s="150"/>
      <c r="C19" s="876" t="s">
        <v>106</v>
      </c>
      <c r="D19" s="876"/>
      <c r="E19" s="876"/>
      <c r="F19" s="876"/>
      <c r="G19" s="876"/>
      <c r="H19" s="876"/>
      <c r="I19" s="876"/>
      <c r="J19" s="876"/>
      <c r="K19" s="876"/>
      <c r="L19" s="877"/>
      <c r="M19" s="858"/>
      <c r="N19" s="859"/>
      <c r="O19" s="859"/>
      <c r="P19" s="859"/>
      <c r="Q19" s="859"/>
      <c r="R19" s="859"/>
      <c r="S19" s="859"/>
      <c r="T19" s="859"/>
      <c r="U19" s="859"/>
      <c r="V19" s="859"/>
      <c r="W19" s="866"/>
      <c r="X19" s="867"/>
      <c r="Y19" s="147"/>
      <c r="Z19" s="147"/>
      <c r="AA19" s="147"/>
    </row>
    <row r="20" spans="1:29" ht="20.100000000000001" customHeight="1">
      <c r="A20" s="147"/>
      <c r="B20" s="149" t="s">
        <v>102</v>
      </c>
      <c r="C20" s="876" t="s">
        <v>95</v>
      </c>
      <c r="D20" s="876"/>
      <c r="E20" s="876"/>
      <c r="F20" s="876"/>
      <c r="G20" s="876"/>
      <c r="H20" s="876"/>
      <c r="I20" s="876"/>
      <c r="J20" s="876"/>
      <c r="K20" s="876"/>
      <c r="L20" s="877"/>
      <c r="M20" s="872"/>
      <c r="N20" s="873"/>
      <c r="O20" s="873"/>
      <c r="P20" s="873"/>
      <c r="Q20" s="873"/>
      <c r="R20" s="873"/>
      <c r="S20" s="873"/>
      <c r="T20" s="873"/>
      <c r="U20" s="873"/>
      <c r="V20" s="873"/>
      <c r="W20" s="874"/>
      <c r="X20" s="875"/>
      <c r="Y20" s="147"/>
      <c r="Z20" s="147"/>
      <c r="AA20" s="147"/>
    </row>
    <row r="21" spans="1:29" ht="20.100000000000001" customHeight="1">
      <c r="A21" s="147"/>
      <c r="B21" s="150"/>
      <c r="C21" s="876" t="s">
        <v>96</v>
      </c>
      <c r="D21" s="876"/>
      <c r="E21" s="876"/>
      <c r="F21" s="876"/>
      <c r="G21" s="876"/>
      <c r="H21" s="876"/>
      <c r="I21" s="876"/>
      <c r="J21" s="876"/>
      <c r="K21" s="876"/>
      <c r="L21" s="877"/>
      <c r="M21" s="879"/>
      <c r="N21" s="880"/>
      <c r="O21" s="880"/>
      <c r="P21" s="880"/>
      <c r="Q21" s="880"/>
      <c r="R21" s="880"/>
      <c r="S21" s="880"/>
      <c r="T21" s="880"/>
      <c r="U21" s="880"/>
      <c r="V21" s="880"/>
      <c r="W21" s="881"/>
      <c r="X21" s="882"/>
      <c r="Y21" s="147"/>
      <c r="Z21" s="147"/>
      <c r="AA21" s="147"/>
    </row>
    <row r="22" spans="1:29" ht="20.100000000000001" customHeight="1">
      <c r="A22" s="147"/>
      <c r="B22" s="891" t="s">
        <v>149</v>
      </c>
      <c r="C22" s="876" t="s">
        <v>9</v>
      </c>
      <c r="D22" s="876"/>
      <c r="E22" s="876"/>
      <c r="F22" s="876"/>
      <c r="G22" s="876"/>
      <c r="H22" s="876"/>
      <c r="I22" s="876"/>
      <c r="J22" s="876"/>
      <c r="K22" s="876"/>
      <c r="L22" s="877"/>
      <c r="M22" s="872"/>
      <c r="N22" s="873"/>
      <c r="O22" s="873"/>
      <c r="P22" s="873"/>
      <c r="Q22" s="873"/>
      <c r="R22" s="873"/>
      <c r="S22" s="873"/>
      <c r="T22" s="873"/>
      <c r="U22" s="873"/>
      <c r="V22" s="873"/>
      <c r="W22" s="874"/>
      <c r="X22" s="875"/>
      <c r="Y22" s="147"/>
      <c r="Z22" s="147"/>
      <c r="AA22" s="147"/>
    </row>
    <row r="23" spans="1:29" ht="20.100000000000001" customHeight="1">
      <c r="A23" s="147"/>
      <c r="B23" s="892"/>
      <c r="C23" s="878" t="s">
        <v>146</v>
      </c>
      <c r="D23" s="878"/>
      <c r="E23" s="878"/>
      <c r="F23" s="878"/>
      <c r="G23" s="878"/>
      <c r="H23" s="878"/>
      <c r="I23" s="878"/>
      <c r="J23" s="878"/>
      <c r="K23" s="878"/>
      <c r="L23" s="878"/>
      <c r="M23" s="872"/>
      <c r="N23" s="873"/>
      <c r="O23" s="873"/>
      <c r="P23" s="873"/>
      <c r="Q23" s="873"/>
      <c r="R23" s="873"/>
      <c r="S23" s="873"/>
      <c r="T23" s="873"/>
      <c r="U23" s="873"/>
      <c r="V23" s="873"/>
      <c r="W23" s="874"/>
      <c r="X23" s="875"/>
      <c r="Y23" s="147"/>
      <c r="Z23" s="147"/>
      <c r="AA23" s="147"/>
    </row>
    <row r="24" spans="1:29" ht="20.100000000000001" customHeight="1">
      <c r="A24" s="147"/>
      <c r="B24" s="149" t="s">
        <v>147</v>
      </c>
      <c r="C24" s="876" t="s">
        <v>0</v>
      </c>
      <c r="D24" s="876"/>
      <c r="E24" s="876"/>
      <c r="F24" s="876"/>
      <c r="G24" s="876"/>
      <c r="H24" s="876"/>
      <c r="I24" s="876"/>
      <c r="J24" s="876"/>
      <c r="K24" s="876"/>
      <c r="L24" s="877"/>
      <c r="M24" s="868"/>
      <c r="N24" s="869"/>
      <c r="O24" s="869"/>
      <c r="P24" s="869"/>
      <c r="Q24" s="869"/>
      <c r="R24" s="869"/>
      <c r="S24" s="869"/>
      <c r="T24" s="869"/>
      <c r="U24" s="869"/>
      <c r="V24" s="869"/>
      <c r="W24" s="870"/>
      <c r="X24" s="871"/>
      <c r="Y24" s="147"/>
      <c r="Z24" s="147"/>
      <c r="AA24" s="147"/>
    </row>
    <row r="25" spans="1:29" ht="20.100000000000001" customHeight="1">
      <c r="A25" s="147"/>
      <c r="B25" s="157"/>
      <c r="C25" s="876" t="s">
        <v>1</v>
      </c>
      <c r="D25" s="876"/>
      <c r="E25" s="876"/>
      <c r="F25" s="876"/>
      <c r="G25" s="876"/>
      <c r="H25" s="876"/>
      <c r="I25" s="876"/>
      <c r="J25" s="876"/>
      <c r="K25" s="876"/>
      <c r="L25" s="877"/>
      <c r="M25" s="872"/>
      <c r="N25" s="873"/>
      <c r="O25" s="873"/>
      <c r="P25" s="873"/>
      <c r="Q25" s="873"/>
      <c r="R25" s="873"/>
      <c r="S25" s="873"/>
      <c r="T25" s="873"/>
      <c r="U25" s="873"/>
      <c r="V25" s="873"/>
      <c r="W25" s="874"/>
      <c r="X25" s="875"/>
      <c r="Y25" s="147"/>
      <c r="Z25" s="147"/>
      <c r="AA25" s="147"/>
    </row>
    <row r="26" spans="1:29" ht="20.100000000000001" customHeight="1" thickBot="1">
      <c r="A26" s="147"/>
      <c r="B26" s="158"/>
      <c r="C26" s="876" t="s">
        <v>148</v>
      </c>
      <c r="D26" s="876"/>
      <c r="E26" s="876"/>
      <c r="F26" s="876"/>
      <c r="G26" s="876"/>
      <c r="H26" s="876"/>
      <c r="I26" s="876"/>
      <c r="J26" s="876"/>
      <c r="K26" s="876"/>
      <c r="L26" s="877"/>
      <c r="M26" s="896"/>
      <c r="N26" s="897"/>
      <c r="O26" s="897"/>
      <c r="P26" s="897"/>
      <c r="Q26" s="897"/>
      <c r="R26" s="897"/>
      <c r="S26" s="897"/>
      <c r="T26" s="897"/>
      <c r="U26" s="897"/>
      <c r="V26" s="897"/>
      <c r="W26" s="898"/>
      <c r="X26" s="899"/>
      <c r="Y26" s="147"/>
      <c r="Z26" s="147"/>
      <c r="AA26" s="147"/>
    </row>
    <row r="27" spans="1:29" ht="20.100000000000001" customHeight="1">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row>
    <row r="28" spans="1:29" ht="20.100000000000001" customHeight="1">
      <c r="A28" s="620" t="s">
        <v>409</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row>
    <row r="29" spans="1:29" ht="20.100000000000001" customHeight="1">
      <c r="A29" s="147"/>
      <c r="B29" s="621" t="s">
        <v>406</v>
      </c>
      <c r="C29" s="147"/>
      <c r="D29" s="147"/>
      <c r="E29" s="147"/>
      <c r="F29" s="147"/>
      <c r="G29" s="147"/>
      <c r="H29" s="147"/>
      <c r="I29" s="147"/>
      <c r="J29" s="147"/>
      <c r="K29" s="147"/>
      <c r="L29" s="147"/>
      <c r="M29" s="147"/>
      <c r="N29" s="147"/>
      <c r="O29" s="147"/>
      <c r="P29" s="147"/>
      <c r="Q29" s="147"/>
      <c r="R29" s="147"/>
      <c r="S29" s="147"/>
      <c r="T29" s="147"/>
      <c r="U29" s="147"/>
      <c r="V29" s="147"/>
      <c r="W29" s="147"/>
      <c r="X29" s="159"/>
      <c r="Y29" s="147"/>
      <c r="Z29" s="147"/>
      <c r="AA29" s="147"/>
    </row>
    <row r="30" spans="1:29" ht="43.5" customHeight="1">
      <c r="A30" s="147"/>
      <c r="B30" s="622" t="s">
        <v>119</v>
      </c>
      <c r="C30" s="831" t="s">
        <v>405</v>
      </c>
      <c r="D30" s="831"/>
      <c r="E30" s="831"/>
      <c r="F30" s="831"/>
      <c r="G30" s="831"/>
      <c r="H30" s="831"/>
      <c r="I30" s="831"/>
      <c r="J30" s="831"/>
      <c r="K30" s="831"/>
      <c r="L30" s="831"/>
      <c r="M30" s="831"/>
      <c r="N30" s="831"/>
      <c r="O30" s="831"/>
      <c r="P30" s="831"/>
      <c r="Q30" s="831"/>
      <c r="R30" s="831"/>
      <c r="S30" s="831"/>
      <c r="T30" s="831"/>
      <c r="U30" s="831"/>
      <c r="V30" s="831"/>
      <c r="W30" s="831"/>
      <c r="X30" s="831"/>
      <c r="Y30" s="831"/>
      <c r="Z30" s="831"/>
      <c r="AA30" s="831"/>
      <c r="AB30" s="687"/>
    </row>
    <row r="31" spans="1:29" ht="27" customHeight="1">
      <c r="A31" s="147"/>
      <c r="B31" s="834" t="s">
        <v>103</v>
      </c>
      <c r="C31" s="846" t="s">
        <v>104</v>
      </c>
      <c r="D31" s="846"/>
      <c r="E31" s="846"/>
      <c r="F31" s="846"/>
      <c r="G31" s="846"/>
      <c r="H31" s="846"/>
      <c r="I31" s="846"/>
      <c r="J31" s="846"/>
      <c r="K31" s="846"/>
      <c r="L31" s="847"/>
      <c r="M31" s="852" t="s">
        <v>108</v>
      </c>
      <c r="N31" s="846"/>
      <c r="O31" s="846"/>
      <c r="P31" s="846"/>
      <c r="Q31" s="847"/>
      <c r="R31" s="836" t="s">
        <v>182</v>
      </c>
      <c r="S31" s="837"/>
      <c r="T31" s="837"/>
      <c r="U31" s="837"/>
      <c r="V31" s="837"/>
      <c r="W31" s="838"/>
      <c r="X31" s="834" t="s">
        <v>109</v>
      </c>
      <c r="Y31" s="834" t="s">
        <v>110</v>
      </c>
      <c r="Z31" s="887" t="s">
        <v>321</v>
      </c>
      <c r="AA31" s="887" t="s">
        <v>112</v>
      </c>
      <c r="AB31" s="832"/>
    </row>
    <row r="32" spans="1:29" ht="27" customHeight="1" thickBot="1">
      <c r="A32" s="147"/>
      <c r="B32" s="845"/>
      <c r="C32" s="848"/>
      <c r="D32" s="848"/>
      <c r="E32" s="848"/>
      <c r="F32" s="848"/>
      <c r="G32" s="848"/>
      <c r="H32" s="848"/>
      <c r="I32" s="848"/>
      <c r="J32" s="848"/>
      <c r="K32" s="848"/>
      <c r="L32" s="849"/>
      <c r="M32" s="853"/>
      <c r="N32" s="848"/>
      <c r="O32" s="848"/>
      <c r="P32" s="848"/>
      <c r="Q32" s="849"/>
      <c r="R32" s="850" t="s">
        <v>185</v>
      </c>
      <c r="S32" s="851"/>
      <c r="T32" s="851"/>
      <c r="U32" s="851"/>
      <c r="V32" s="851"/>
      <c r="W32" s="160" t="s">
        <v>186</v>
      </c>
      <c r="X32" s="835"/>
      <c r="Y32" s="835"/>
      <c r="Z32" s="888"/>
      <c r="AA32" s="888"/>
      <c r="AB32" s="832"/>
    </row>
    <row r="33" spans="1:28" ht="37.5" customHeight="1">
      <c r="A33" s="147"/>
      <c r="B33" s="148">
        <v>1</v>
      </c>
      <c r="C33" s="161"/>
      <c r="D33" s="162"/>
      <c r="E33" s="162"/>
      <c r="F33" s="162"/>
      <c r="G33" s="162"/>
      <c r="H33" s="162"/>
      <c r="I33" s="162"/>
      <c r="J33" s="162"/>
      <c r="K33" s="162"/>
      <c r="L33" s="163"/>
      <c r="M33" s="883"/>
      <c r="N33" s="884"/>
      <c r="O33" s="884"/>
      <c r="P33" s="884"/>
      <c r="Q33" s="885"/>
      <c r="R33" s="883"/>
      <c r="S33" s="884"/>
      <c r="T33" s="884"/>
      <c r="U33" s="884"/>
      <c r="V33" s="885"/>
      <c r="W33" s="615"/>
      <c r="X33" s="164"/>
      <c r="Y33" s="164"/>
      <c r="Z33" s="691"/>
      <c r="AA33" s="738"/>
      <c r="AB33" s="689"/>
    </row>
    <row r="34" spans="1:28" ht="37.5" customHeight="1">
      <c r="A34" s="147"/>
      <c r="B34" s="148">
        <f>B33+1</f>
        <v>2</v>
      </c>
      <c r="C34" s="165"/>
      <c r="D34" s="166"/>
      <c r="E34" s="166"/>
      <c r="F34" s="166"/>
      <c r="G34" s="166"/>
      <c r="H34" s="166"/>
      <c r="I34" s="166"/>
      <c r="J34" s="166"/>
      <c r="K34" s="166"/>
      <c r="L34" s="167"/>
      <c r="M34" s="842"/>
      <c r="N34" s="843"/>
      <c r="O34" s="843"/>
      <c r="P34" s="843"/>
      <c r="Q34" s="844"/>
      <c r="R34" s="842"/>
      <c r="S34" s="843"/>
      <c r="T34" s="843"/>
      <c r="U34" s="843"/>
      <c r="V34" s="844"/>
      <c r="W34" s="616"/>
      <c r="X34" s="169"/>
      <c r="Y34" s="169"/>
      <c r="Z34" s="692"/>
      <c r="AA34" s="739"/>
      <c r="AB34" s="689"/>
    </row>
    <row r="35" spans="1:28" ht="37.5" customHeight="1">
      <c r="A35" s="147"/>
      <c r="B35" s="148">
        <f t="shared" ref="B35:B71" si="0">B34+1</f>
        <v>3</v>
      </c>
      <c r="C35" s="165"/>
      <c r="D35" s="166"/>
      <c r="E35" s="166"/>
      <c r="F35" s="166"/>
      <c r="G35" s="166"/>
      <c r="H35" s="166"/>
      <c r="I35" s="166"/>
      <c r="J35" s="166"/>
      <c r="K35" s="166"/>
      <c r="L35" s="167"/>
      <c r="M35" s="842"/>
      <c r="N35" s="843"/>
      <c r="O35" s="843"/>
      <c r="P35" s="843"/>
      <c r="Q35" s="844"/>
      <c r="R35" s="842"/>
      <c r="S35" s="843"/>
      <c r="T35" s="843"/>
      <c r="U35" s="843"/>
      <c r="V35" s="844"/>
      <c r="W35" s="616"/>
      <c r="X35" s="169"/>
      <c r="Y35" s="169"/>
      <c r="Z35" s="692"/>
      <c r="AA35" s="739"/>
      <c r="AB35" s="689"/>
    </row>
    <row r="36" spans="1:28" ht="37.5" customHeight="1">
      <c r="A36" s="147"/>
      <c r="B36" s="148">
        <f t="shared" si="0"/>
        <v>4</v>
      </c>
      <c r="C36" s="165"/>
      <c r="D36" s="166"/>
      <c r="E36" s="166"/>
      <c r="F36" s="166"/>
      <c r="G36" s="166"/>
      <c r="H36" s="166"/>
      <c r="I36" s="166"/>
      <c r="J36" s="166"/>
      <c r="K36" s="166"/>
      <c r="L36" s="167"/>
      <c r="M36" s="842"/>
      <c r="N36" s="843"/>
      <c r="O36" s="843"/>
      <c r="P36" s="843"/>
      <c r="Q36" s="844"/>
      <c r="R36" s="842"/>
      <c r="S36" s="843"/>
      <c r="T36" s="843"/>
      <c r="U36" s="843"/>
      <c r="V36" s="844"/>
      <c r="W36" s="616"/>
      <c r="X36" s="169"/>
      <c r="Y36" s="169"/>
      <c r="Z36" s="692"/>
      <c r="AA36" s="739"/>
      <c r="AB36" s="689"/>
    </row>
    <row r="37" spans="1:28" ht="37.5" customHeight="1">
      <c r="A37" s="147"/>
      <c r="B37" s="148">
        <f t="shared" si="0"/>
        <v>5</v>
      </c>
      <c r="C37" s="165"/>
      <c r="D37" s="166"/>
      <c r="E37" s="166"/>
      <c r="F37" s="166"/>
      <c r="G37" s="166"/>
      <c r="H37" s="166"/>
      <c r="I37" s="166"/>
      <c r="J37" s="166"/>
      <c r="K37" s="166"/>
      <c r="L37" s="167"/>
      <c r="M37" s="842"/>
      <c r="N37" s="843"/>
      <c r="O37" s="843"/>
      <c r="P37" s="843"/>
      <c r="Q37" s="844"/>
      <c r="R37" s="842"/>
      <c r="S37" s="843"/>
      <c r="T37" s="843"/>
      <c r="U37" s="843"/>
      <c r="V37" s="844"/>
      <c r="W37" s="616"/>
      <c r="X37" s="169"/>
      <c r="Y37" s="169"/>
      <c r="Z37" s="692"/>
      <c r="AA37" s="739"/>
      <c r="AB37" s="689"/>
    </row>
    <row r="38" spans="1:28" ht="37.5" customHeight="1">
      <c r="A38" s="147"/>
      <c r="B38" s="148">
        <f t="shared" si="0"/>
        <v>6</v>
      </c>
      <c r="C38" s="165"/>
      <c r="D38" s="166"/>
      <c r="E38" s="166"/>
      <c r="F38" s="166"/>
      <c r="G38" s="166"/>
      <c r="H38" s="166"/>
      <c r="I38" s="166"/>
      <c r="J38" s="166"/>
      <c r="K38" s="166"/>
      <c r="L38" s="167"/>
      <c r="M38" s="842"/>
      <c r="N38" s="843"/>
      <c r="O38" s="843"/>
      <c r="P38" s="843"/>
      <c r="Q38" s="844"/>
      <c r="R38" s="842"/>
      <c r="S38" s="843"/>
      <c r="T38" s="843"/>
      <c r="U38" s="843"/>
      <c r="V38" s="844"/>
      <c r="W38" s="616"/>
      <c r="X38" s="169"/>
      <c r="Y38" s="169"/>
      <c r="Z38" s="692"/>
      <c r="AA38" s="739"/>
      <c r="AB38" s="689"/>
    </row>
    <row r="39" spans="1:28" ht="37.5" customHeight="1">
      <c r="A39" s="147"/>
      <c r="B39" s="148">
        <f t="shared" si="0"/>
        <v>7</v>
      </c>
      <c r="C39" s="165"/>
      <c r="D39" s="166"/>
      <c r="E39" s="166"/>
      <c r="F39" s="166"/>
      <c r="G39" s="166"/>
      <c r="H39" s="166"/>
      <c r="I39" s="166"/>
      <c r="J39" s="166"/>
      <c r="K39" s="166"/>
      <c r="L39" s="167"/>
      <c r="M39" s="842"/>
      <c r="N39" s="843"/>
      <c r="O39" s="843"/>
      <c r="P39" s="843"/>
      <c r="Q39" s="844"/>
      <c r="R39" s="842"/>
      <c r="S39" s="843"/>
      <c r="T39" s="843"/>
      <c r="U39" s="843"/>
      <c r="V39" s="844"/>
      <c r="W39" s="616"/>
      <c r="X39" s="169"/>
      <c r="Y39" s="169"/>
      <c r="Z39" s="692"/>
      <c r="AA39" s="739"/>
      <c r="AB39" s="689"/>
    </row>
    <row r="40" spans="1:28" ht="37.5" customHeight="1">
      <c r="A40" s="147"/>
      <c r="B40" s="148">
        <f t="shared" si="0"/>
        <v>8</v>
      </c>
      <c r="C40" s="165"/>
      <c r="D40" s="166"/>
      <c r="E40" s="166"/>
      <c r="F40" s="166"/>
      <c r="G40" s="166"/>
      <c r="H40" s="166"/>
      <c r="I40" s="166"/>
      <c r="J40" s="166"/>
      <c r="K40" s="166"/>
      <c r="L40" s="167"/>
      <c r="M40" s="886"/>
      <c r="N40" s="886"/>
      <c r="O40" s="886"/>
      <c r="P40" s="886"/>
      <c r="Q40" s="886"/>
      <c r="R40" s="842"/>
      <c r="S40" s="843"/>
      <c r="T40" s="843"/>
      <c r="U40" s="843"/>
      <c r="V40" s="844"/>
      <c r="W40" s="168"/>
      <c r="X40" s="169"/>
      <c r="Y40" s="169"/>
      <c r="Z40" s="692"/>
      <c r="AA40" s="739"/>
      <c r="AB40" s="690"/>
    </row>
    <row r="41" spans="1:28" ht="37.5" customHeight="1">
      <c r="A41" s="147"/>
      <c r="B41" s="148">
        <f t="shared" si="0"/>
        <v>9</v>
      </c>
      <c r="C41" s="165"/>
      <c r="D41" s="166"/>
      <c r="E41" s="166"/>
      <c r="F41" s="166"/>
      <c r="G41" s="166"/>
      <c r="H41" s="166"/>
      <c r="I41" s="166"/>
      <c r="J41" s="166"/>
      <c r="K41" s="166"/>
      <c r="L41" s="167"/>
      <c r="M41" s="886"/>
      <c r="N41" s="886"/>
      <c r="O41" s="886"/>
      <c r="P41" s="886"/>
      <c r="Q41" s="886"/>
      <c r="R41" s="842"/>
      <c r="S41" s="843"/>
      <c r="T41" s="843"/>
      <c r="U41" s="843"/>
      <c r="V41" s="844"/>
      <c r="W41" s="168"/>
      <c r="X41" s="169"/>
      <c r="Y41" s="169"/>
      <c r="Z41" s="692"/>
      <c r="AA41" s="739"/>
      <c r="AB41" s="690"/>
    </row>
    <row r="42" spans="1:28" ht="37.5" customHeight="1">
      <c r="A42" s="147"/>
      <c r="B42" s="148">
        <f t="shared" si="0"/>
        <v>10</v>
      </c>
      <c r="C42" s="165"/>
      <c r="D42" s="166"/>
      <c r="E42" s="166"/>
      <c r="F42" s="166"/>
      <c r="G42" s="166"/>
      <c r="H42" s="166"/>
      <c r="I42" s="166"/>
      <c r="J42" s="166"/>
      <c r="K42" s="166"/>
      <c r="L42" s="167"/>
      <c r="M42" s="886"/>
      <c r="N42" s="886"/>
      <c r="O42" s="886"/>
      <c r="P42" s="886"/>
      <c r="Q42" s="886"/>
      <c r="R42" s="842"/>
      <c r="S42" s="843"/>
      <c r="T42" s="843"/>
      <c r="U42" s="843"/>
      <c r="V42" s="844"/>
      <c r="W42" s="168"/>
      <c r="X42" s="169"/>
      <c r="Y42" s="169"/>
      <c r="Z42" s="692"/>
      <c r="AA42" s="739"/>
      <c r="AB42" s="690"/>
    </row>
    <row r="43" spans="1:28" ht="37.5" customHeight="1">
      <c r="A43" s="147"/>
      <c r="B43" s="148">
        <f t="shared" si="0"/>
        <v>11</v>
      </c>
      <c r="C43" s="165"/>
      <c r="D43" s="166"/>
      <c r="E43" s="166"/>
      <c r="F43" s="166"/>
      <c r="G43" s="166"/>
      <c r="H43" s="166"/>
      <c r="I43" s="166"/>
      <c r="J43" s="166"/>
      <c r="K43" s="166"/>
      <c r="L43" s="167"/>
      <c r="M43" s="886"/>
      <c r="N43" s="886"/>
      <c r="O43" s="886"/>
      <c r="P43" s="886"/>
      <c r="Q43" s="886"/>
      <c r="R43" s="842"/>
      <c r="S43" s="843"/>
      <c r="T43" s="843"/>
      <c r="U43" s="843"/>
      <c r="V43" s="844"/>
      <c r="W43" s="168"/>
      <c r="X43" s="169"/>
      <c r="Y43" s="169"/>
      <c r="Z43" s="692"/>
      <c r="AA43" s="739"/>
      <c r="AB43" s="690"/>
    </row>
    <row r="44" spans="1:28" ht="37.5" customHeight="1">
      <c r="A44" s="147"/>
      <c r="B44" s="148">
        <f t="shared" si="0"/>
        <v>12</v>
      </c>
      <c r="C44" s="165"/>
      <c r="D44" s="166"/>
      <c r="E44" s="166"/>
      <c r="F44" s="166"/>
      <c r="G44" s="166"/>
      <c r="H44" s="166"/>
      <c r="I44" s="166"/>
      <c r="J44" s="166"/>
      <c r="K44" s="166"/>
      <c r="L44" s="167"/>
      <c r="M44" s="886"/>
      <c r="N44" s="886"/>
      <c r="O44" s="886"/>
      <c r="P44" s="886"/>
      <c r="Q44" s="886"/>
      <c r="R44" s="842"/>
      <c r="S44" s="843"/>
      <c r="T44" s="843"/>
      <c r="U44" s="843"/>
      <c r="V44" s="844"/>
      <c r="W44" s="168"/>
      <c r="X44" s="169"/>
      <c r="Y44" s="169"/>
      <c r="Z44" s="692"/>
      <c r="AA44" s="739"/>
      <c r="AB44" s="690"/>
    </row>
    <row r="45" spans="1:28" ht="37.5" customHeight="1">
      <c r="A45" s="147"/>
      <c r="B45" s="148">
        <f t="shared" si="0"/>
        <v>13</v>
      </c>
      <c r="C45" s="165"/>
      <c r="D45" s="166"/>
      <c r="E45" s="166"/>
      <c r="F45" s="166"/>
      <c r="G45" s="166"/>
      <c r="H45" s="166"/>
      <c r="I45" s="166"/>
      <c r="J45" s="166"/>
      <c r="K45" s="166"/>
      <c r="L45" s="167"/>
      <c r="M45" s="886"/>
      <c r="N45" s="886"/>
      <c r="O45" s="886"/>
      <c r="P45" s="886"/>
      <c r="Q45" s="886"/>
      <c r="R45" s="842"/>
      <c r="S45" s="843"/>
      <c r="T45" s="843"/>
      <c r="U45" s="843"/>
      <c r="V45" s="844"/>
      <c r="W45" s="168"/>
      <c r="X45" s="169"/>
      <c r="Y45" s="169"/>
      <c r="Z45" s="692"/>
      <c r="AA45" s="739"/>
      <c r="AB45" s="690"/>
    </row>
    <row r="46" spans="1:28" ht="37.5" customHeight="1">
      <c r="A46" s="147"/>
      <c r="B46" s="148">
        <f t="shared" si="0"/>
        <v>14</v>
      </c>
      <c r="C46" s="165"/>
      <c r="D46" s="166"/>
      <c r="E46" s="166"/>
      <c r="F46" s="166"/>
      <c r="G46" s="166"/>
      <c r="H46" s="166"/>
      <c r="I46" s="166"/>
      <c r="J46" s="166"/>
      <c r="K46" s="166"/>
      <c r="L46" s="167"/>
      <c r="M46" s="886"/>
      <c r="N46" s="886"/>
      <c r="O46" s="886"/>
      <c r="P46" s="886"/>
      <c r="Q46" s="886"/>
      <c r="R46" s="842"/>
      <c r="S46" s="843"/>
      <c r="T46" s="843"/>
      <c r="U46" s="843"/>
      <c r="V46" s="844"/>
      <c r="W46" s="168"/>
      <c r="X46" s="169"/>
      <c r="Y46" s="169"/>
      <c r="Z46" s="692"/>
      <c r="AA46" s="739"/>
      <c r="AB46" s="690"/>
    </row>
    <row r="47" spans="1:28" ht="37.5" customHeight="1">
      <c r="A47" s="147"/>
      <c r="B47" s="148">
        <f t="shared" si="0"/>
        <v>15</v>
      </c>
      <c r="C47" s="165"/>
      <c r="D47" s="166"/>
      <c r="E47" s="166"/>
      <c r="F47" s="166"/>
      <c r="G47" s="166"/>
      <c r="H47" s="166"/>
      <c r="I47" s="166"/>
      <c r="J47" s="166"/>
      <c r="K47" s="166"/>
      <c r="L47" s="167"/>
      <c r="M47" s="886"/>
      <c r="N47" s="886"/>
      <c r="O47" s="886"/>
      <c r="P47" s="886"/>
      <c r="Q47" s="886"/>
      <c r="R47" s="842"/>
      <c r="S47" s="843"/>
      <c r="T47" s="843"/>
      <c r="U47" s="843"/>
      <c r="V47" s="844"/>
      <c r="W47" s="168"/>
      <c r="X47" s="169"/>
      <c r="Y47" s="169"/>
      <c r="Z47" s="692"/>
      <c r="AA47" s="739"/>
      <c r="AB47" s="690"/>
    </row>
    <row r="48" spans="1:28" ht="37.5" customHeight="1">
      <c r="A48" s="147"/>
      <c r="B48" s="148">
        <f t="shared" si="0"/>
        <v>16</v>
      </c>
      <c r="C48" s="165"/>
      <c r="D48" s="166"/>
      <c r="E48" s="166"/>
      <c r="F48" s="166"/>
      <c r="G48" s="166"/>
      <c r="H48" s="166"/>
      <c r="I48" s="166"/>
      <c r="J48" s="166"/>
      <c r="K48" s="166"/>
      <c r="L48" s="167"/>
      <c r="M48" s="886"/>
      <c r="N48" s="886"/>
      <c r="O48" s="886"/>
      <c r="P48" s="886"/>
      <c r="Q48" s="886"/>
      <c r="R48" s="842"/>
      <c r="S48" s="843"/>
      <c r="T48" s="843"/>
      <c r="U48" s="843"/>
      <c r="V48" s="844"/>
      <c r="W48" s="168"/>
      <c r="X48" s="169"/>
      <c r="Y48" s="169"/>
      <c r="Z48" s="692"/>
      <c r="AA48" s="739"/>
      <c r="AB48" s="690"/>
    </row>
    <row r="49" spans="1:28" ht="37.5" customHeight="1">
      <c r="A49" s="147"/>
      <c r="B49" s="148">
        <f t="shared" si="0"/>
        <v>17</v>
      </c>
      <c r="C49" s="165"/>
      <c r="D49" s="166"/>
      <c r="E49" s="166"/>
      <c r="F49" s="166"/>
      <c r="G49" s="166"/>
      <c r="H49" s="166"/>
      <c r="I49" s="166"/>
      <c r="J49" s="166"/>
      <c r="K49" s="166"/>
      <c r="L49" s="167"/>
      <c r="M49" s="886"/>
      <c r="N49" s="886"/>
      <c r="O49" s="886"/>
      <c r="P49" s="886"/>
      <c r="Q49" s="886"/>
      <c r="R49" s="842"/>
      <c r="S49" s="843"/>
      <c r="T49" s="843"/>
      <c r="U49" s="843"/>
      <c r="V49" s="844"/>
      <c r="W49" s="168"/>
      <c r="X49" s="169"/>
      <c r="Y49" s="169"/>
      <c r="Z49" s="692"/>
      <c r="AA49" s="739"/>
      <c r="AB49" s="690"/>
    </row>
    <row r="50" spans="1:28" ht="37.5" customHeight="1">
      <c r="A50" s="147"/>
      <c r="B50" s="148">
        <f t="shared" si="0"/>
        <v>18</v>
      </c>
      <c r="C50" s="165"/>
      <c r="D50" s="166"/>
      <c r="E50" s="166"/>
      <c r="F50" s="166"/>
      <c r="G50" s="166"/>
      <c r="H50" s="166"/>
      <c r="I50" s="166"/>
      <c r="J50" s="166"/>
      <c r="K50" s="166"/>
      <c r="L50" s="167"/>
      <c r="M50" s="886"/>
      <c r="N50" s="886"/>
      <c r="O50" s="886"/>
      <c r="P50" s="886"/>
      <c r="Q50" s="886"/>
      <c r="R50" s="842"/>
      <c r="S50" s="843"/>
      <c r="T50" s="843"/>
      <c r="U50" s="843"/>
      <c r="V50" s="844"/>
      <c r="W50" s="168"/>
      <c r="X50" s="169"/>
      <c r="Y50" s="169"/>
      <c r="Z50" s="692"/>
      <c r="AA50" s="739"/>
      <c r="AB50" s="690"/>
    </row>
    <row r="51" spans="1:28" ht="37.5" customHeight="1">
      <c r="A51" s="147"/>
      <c r="B51" s="148">
        <f t="shared" si="0"/>
        <v>19</v>
      </c>
      <c r="C51" s="165"/>
      <c r="D51" s="166"/>
      <c r="E51" s="166"/>
      <c r="F51" s="166"/>
      <c r="G51" s="166"/>
      <c r="H51" s="166"/>
      <c r="I51" s="166"/>
      <c r="J51" s="166"/>
      <c r="K51" s="166"/>
      <c r="L51" s="167"/>
      <c r="M51" s="886"/>
      <c r="N51" s="886"/>
      <c r="O51" s="886"/>
      <c r="P51" s="886"/>
      <c r="Q51" s="886"/>
      <c r="R51" s="842"/>
      <c r="S51" s="843"/>
      <c r="T51" s="843"/>
      <c r="U51" s="843"/>
      <c r="V51" s="844"/>
      <c r="W51" s="168"/>
      <c r="X51" s="169"/>
      <c r="Y51" s="169"/>
      <c r="Z51" s="692"/>
      <c r="AA51" s="739"/>
      <c r="AB51" s="690"/>
    </row>
    <row r="52" spans="1:28" ht="37.5" customHeight="1">
      <c r="A52" s="147"/>
      <c r="B52" s="148">
        <f t="shared" si="0"/>
        <v>20</v>
      </c>
      <c r="C52" s="165"/>
      <c r="D52" s="166"/>
      <c r="E52" s="166"/>
      <c r="F52" s="166"/>
      <c r="G52" s="166"/>
      <c r="H52" s="166"/>
      <c r="I52" s="166"/>
      <c r="J52" s="166"/>
      <c r="K52" s="166"/>
      <c r="L52" s="167"/>
      <c r="M52" s="886"/>
      <c r="N52" s="886"/>
      <c r="O52" s="886"/>
      <c r="P52" s="886"/>
      <c r="Q52" s="886"/>
      <c r="R52" s="842"/>
      <c r="S52" s="843"/>
      <c r="T52" s="843"/>
      <c r="U52" s="843"/>
      <c r="V52" s="844"/>
      <c r="W52" s="168"/>
      <c r="X52" s="169"/>
      <c r="Y52" s="169"/>
      <c r="Z52" s="692"/>
      <c r="AA52" s="739"/>
      <c r="AB52" s="690"/>
    </row>
    <row r="53" spans="1:28" ht="37.5" customHeight="1">
      <c r="A53" s="147"/>
      <c r="B53" s="148">
        <f t="shared" si="0"/>
        <v>21</v>
      </c>
      <c r="C53" s="165"/>
      <c r="D53" s="166"/>
      <c r="E53" s="166"/>
      <c r="F53" s="166"/>
      <c r="G53" s="166"/>
      <c r="H53" s="166"/>
      <c r="I53" s="166"/>
      <c r="J53" s="166"/>
      <c r="K53" s="166"/>
      <c r="L53" s="167"/>
      <c r="M53" s="886"/>
      <c r="N53" s="886"/>
      <c r="O53" s="886"/>
      <c r="P53" s="886"/>
      <c r="Q53" s="886"/>
      <c r="R53" s="842"/>
      <c r="S53" s="843"/>
      <c r="T53" s="843"/>
      <c r="U53" s="843"/>
      <c r="V53" s="844"/>
      <c r="W53" s="168"/>
      <c r="X53" s="169"/>
      <c r="Y53" s="169"/>
      <c r="Z53" s="692"/>
      <c r="AA53" s="739"/>
      <c r="AB53" s="690"/>
    </row>
    <row r="54" spans="1:28" ht="37.5" customHeight="1">
      <c r="A54" s="147"/>
      <c r="B54" s="148">
        <f t="shared" si="0"/>
        <v>22</v>
      </c>
      <c r="C54" s="165"/>
      <c r="D54" s="166"/>
      <c r="E54" s="166"/>
      <c r="F54" s="166"/>
      <c r="G54" s="166"/>
      <c r="H54" s="166"/>
      <c r="I54" s="166"/>
      <c r="J54" s="166"/>
      <c r="K54" s="166"/>
      <c r="L54" s="167"/>
      <c r="M54" s="886"/>
      <c r="N54" s="886"/>
      <c r="O54" s="886"/>
      <c r="P54" s="886"/>
      <c r="Q54" s="886"/>
      <c r="R54" s="842"/>
      <c r="S54" s="843"/>
      <c r="T54" s="843"/>
      <c r="U54" s="843"/>
      <c r="V54" s="844"/>
      <c r="W54" s="168"/>
      <c r="X54" s="169"/>
      <c r="Y54" s="169"/>
      <c r="Z54" s="692"/>
      <c r="AA54" s="739"/>
      <c r="AB54" s="690"/>
    </row>
    <row r="55" spans="1:28" ht="37.5" customHeight="1">
      <c r="A55" s="147"/>
      <c r="B55" s="148">
        <f t="shared" si="0"/>
        <v>23</v>
      </c>
      <c r="C55" s="165"/>
      <c r="D55" s="166"/>
      <c r="E55" s="166"/>
      <c r="F55" s="166"/>
      <c r="G55" s="166"/>
      <c r="H55" s="166"/>
      <c r="I55" s="166"/>
      <c r="J55" s="166"/>
      <c r="K55" s="166"/>
      <c r="L55" s="167"/>
      <c r="M55" s="886"/>
      <c r="N55" s="886"/>
      <c r="O55" s="886"/>
      <c r="P55" s="886"/>
      <c r="Q55" s="886"/>
      <c r="R55" s="842"/>
      <c r="S55" s="843"/>
      <c r="T55" s="843"/>
      <c r="U55" s="843"/>
      <c r="V55" s="844"/>
      <c r="W55" s="168"/>
      <c r="X55" s="169"/>
      <c r="Y55" s="169"/>
      <c r="Z55" s="692"/>
      <c r="AA55" s="739"/>
      <c r="AB55" s="690"/>
    </row>
    <row r="56" spans="1:28" ht="37.5" customHeight="1">
      <c r="A56" s="147"/>
      <c r="B56" s="148">
        <f t="shared" si="0"/>
        <v>24</v>
      </c>
      <c r="C56" s="165"/>
      <c r="D56" s="166"/>
      <c r="E56" s="166"/>
      <c r="F56" s="166"/>
      <c r="G56" s="166"/>
      <c r="H56" s="166"/>
      <c r="I56" s="166"/>
      <c r="J56" s="166"/>
      <c r="K56" s="166"/>
      <c r="L56" s="167"/>
      <c r="M56" s="886"/>
      <c r="N56" s="886"/>
      <c r="O56" s="886"/>
      <c r="P56" s="886"/>
      <c r="Q56" s="886"/>
      <c r="R56" s="842"/>
      <c r="S56" s="843"/>
      <c r="T56" s="843"/>
      <c r="U56" s="843"/>
      <c r="V56" s="844"/>
      <c r="W56" s="168"/>
      <c r="X56" s="169"/>
      <c r="Y56" s="169"/>
      <c r="Z56" s="692"/>
      <c r="AA56" s="739"/>
      <c r="AB56" s="690"/>
    </row>
    <row r="57" spans="1:28" ht="37.5" customHeight="1">
      <c r="A57" s="147"/>
      <c r="B57" s="148">
        <f t="shared" si="0"/>
        <v>25</v>
      </c>
      <c r="C57" s="165"/>
      <c r="D57" s="166"/>
      <c r="E57" s="166"/>
      <c r="F57" s="166"/>
      <c r="G57" s="166"/>
      <c r="H57" s="166"/>
      <c r="I57" s="166"/>
      <c r="J57" s="166"/>
      <c r="K57" s="166"/>
      <c r="L57" s="167"/>
      <c r="M57" s="886"/>
      <c r="N57" s="886"/>
      <c r="O57" s="886"/>
      <c r="P57" s="886"/>
      <c r="Q57" s="886"/>
      <c r="R57" s="842"/>
      <c r="S57" s="843"/>
      <c r="T57" s="843"/>
      <c r="U57" s="843"/>
      <c r="V57" s="844"/>
      <c r="W57" s="168"/>
      <c r="X57" s="169"/>
      <c r="Y57" s="169"/>
      <c r="Z57" s="692"/>
      <c r="AA57" s="544"/>
      <c r="AB57" s="690"/>
    </row>
    <row r="58" spans="1:28" ht="37.5" customHeight="1">
      <c r="A58" s="147"/>
      <c r="B58" s="148">
        <f t="shared" si="0"/>
        <v>26</v>
      </c>
      <c r="C58" s="165"/>
      <c r="D58" s="166"/>
      <c r="E58" s="166"/>
      <c r="F58" s="166"/>
      <c r="G58" s="166"/>
      <c r="H58" s="166"/>
      <c r="I58" s="166"/>
      <c r="J58" s="166"/>
      <c r="K58" s="166"/>
      <c r="L58" s="167"/>
      <c r="M58" s="886"/>
      <c r="N58" s="886"/>
      <c r="O58" s="886"/>
      <c r="P58" s="886"/>
      <c r="Q58" s="886"/>
      <c r="R58" s="842"/>
      <c r="S58" s="843"/>
      <c r="T58" s="843"/>
      <c r="U58" s="843"/>
      <c r="V58" s="844"/>
      <c r="W58" s="168"/>
      <c r="X58" s="169"/>
      <c r="Y58" s="169"/>
      <c r="Z58" s="692"/>
      <c r="AA58" s="544"/>
      <c r="AB58" s="690"/>
    </row>
    <row r="59" spans="1:28" ht="37.5" customHeight="1">
      <c r="A59" s="147"/>
      <c r="B59" s="148">
        <f t="shared" si="0"/>
        <v>27</v>
      </c>
      <c r="C59" s="165"/>
      <c r="D59" s="166"/>
      <c r="E59" s="166"/>
      <c r="F59" s="166"/>
      <c r="G59" s="166"/>
      <c r="H59" s="166"/>
      <c r="I59" s="166"/>
      <c r="J59" s="166"/>
      <c r="K59" s="166"/>
      <c r="L59" s="167"/>
      <c r="M59" s="886"/>
      <c r="N59" s="886"/>
      <c r="O59" s="886"/>
      <c r="P59" s="886"/>
      <c r="Q59" s="886"/>
      <c r="R59" s="842"/>
      <c r="S59" s="843"/>
      <c r="T59" s="843"/>
      <c r="U59" s="843"/>
      <c r="V59" s="844"/>
      <c r="W59" s="168"/>
      <c r="X59" s="169"/>
      <c r="Y59" s="169"/>
      <c r="Z59" s="692"/>
      <c r="AA59" s="544"/>
      <c r="AB59" s="690"/>
    </row>
    <row r="60" spans="1:28" ht="37.5" customHeight="1">
      <c r="A60" s="147"/>
      <c r="B60" s="148">
        <f t="shared" si="0"/>
        <v>28</v>
      </c>
      <c r="C60" s="165"/>
      <c r="D60" s="166"/>
      <c r="E60" s="166"/>
      <c r="F60" s="166"/>
      <c r="G60" s="166"/>
      <c r="H60" s="166"/>
      <c r="I60" s="166"/>
      <c r="J60" s="166"/>
      <c r="K60" s="166"/>
      <c r="L60" s="167"/>
      <c r="M60" s="886"/>
      <c r="N60" s="886"/>
      <c r="O60" s="886"/>
      <c r="P60" s="886"/>
      <c r="Q60" s="886"/>
      <c r="R60" s="842"/>
      <c r="S60" s="843"/>
      <c r="T60" s="843"/>
      <c r="U60" s="843"/>
      <c r="V60" s="844"/>
      <c r="W60" s="168"/>
      <c r="X60" s="169"/>
      <c r="Y60" s="169"/>
      <c r="Z60" s="692"/>
      <c r="AA60" s="544"/>
      <c r="AB60" s="690"/>
    </row>
    <row r="61" spans="1:28" ht="37.5" customHeight="1">
      <c r="A61" s="147"/>
      <c r="B61" s="148">
        <f t="shared" si="0"/>
        <v>29</v>
      </c>
      <c r="C61" s="165"/>
      <c r="D61" s="166"/>
      <c r="E61" s="166"/>
      <c r="F61" s="166"/>
      <c r="G61" s="166"/>
      <c r="H61" s="166"/>
      <c r="I61" s="166"/>
      <c r="J61" s="166"/>
      <c r="K61" s="166"/>
      <c r="L61" s="167"/>
      <c r="M61" s="886"/>
      <c r="N61" s="886"/>
      <c r="O61" s="886"/>
      <c r="P61" s="886"/>
      <c r="Q61" s="886"/>
      <c r="R61" s="842"/>
      <c r="S61" s="843"/>
      <c r="T61" s="843"/>
      <c r="U61" s="843"/>
      <c r="V61" s="844"/>
      <c r="W61" s="168"/>
      <c r="X61" s="169"/>
      <c r="Y61" s="169"/>
      <c r="Z61" s="692"/>
      <c r="AA61" s="544"/>
      <c r="AB61" s="690"/>
    </row>
    <row r="62" spans="1:28" ht="37.5" customHeight="1">
      <c r="A62" s="147"/>
      <c r="B62" s="148">
        <f t="shared" si="0"/>
        <v>30</v>
      </c>
      <c r="C62" s="165"/>
      <c r="D62" s="166"/>
      <c r="E62" s="166"/>
      <c r="F62" s="166"/>
      <c r="G62" s="166"/>
      <c r="H62" s="166"/>
      <c r="I62" s="166"/>
      <c r="J62" s="166"/>
      <c r="K62" s="166"/>
      <c r="L62" s="167"/>
      <c r="M62" s="886"/>
      <c r="N62" s="886"/>
      <c r="O62" s="886"/>
      <c r="P62" s="886"/>
      <c r="Q62" s="886"/>
      <c r="R62" s="842"/>
      <c r="S62" s="843"/>
      <c r="T62" s="843"/>
      <c r="U62" s="843"/>
      <c r="V62" s="844"/>
      <c r="W62" s="168"/>
      <c r="X62" s="169"/>
      <c r="Y62" s="169"/>
      <c r="Z62" s="692"/>
      <c r="AA62" s="544"/>
      <c r="AB62" s="690"/>
    </row>
    <row r="63" spans="1:28" ht="37.5" customHeight="1">
      <c r="A63" s="147"/>
      <c r="B63" s="148">
        <f t="shared" si="0"/>
        <v>31</v>
      </c>
      <c r="C63" s="165"/>
      <c r="D63" s="166"/>
      <c r="E63" s="166"/>
      <c r="F63" s="166"/>
      <c r="G63" s="166"/>
      <c r="H63" s="166"/>
      <c r="I63" s="166"/>
      <c r="J63" s="166"/>
      <c r="K63" s="166"/>
      <c r="L63" s="167"/>
      <c r="M63" s="886"/>
      <c r="N63" s="886"/>
      <c r="O63" s="886"/>
      <c r="P63" s="886"/>
      <c r="Q63" s="886"/>
      <c r="R63" s="842"/>
      <c r="S63" s="843"/>
      <c r="T63" s="843"/>
      <c r="U63" s="843"/>
      <c r="V63" s="844"/>
      <c r="W63" s="168"/>
      <c r="X63" s="169"/>
      <c r="Y63" s="169"/>
      <c r="Z63" s="692"/>
      <c r="AA63" s="544"/>
      <c r="AB63" s="690"/>
    </row>
    <row r="64" spans="1:28" ht="37.5" customHeight="1">
      <c r="A64" s="147"/>
      <c r="B64" s="148">
        <f t="shared" si="0"/>
        <v>32</v>
      </c>
      <c r="C64" s="165"/>
      <c r="D64" s="166"/>
      <c r="E64" s="166"/>
      <c r="F64" s="166"/>
      <c r="G64" s="166"/>
      <c r="H64" s="166"/>
      <c r="I64" s="166"/>
      <c r="J64" s="166"/>
      <c r="K64" s="166"/>
      <c r="L64" s="167"/>
      <c r="M64" s="886"/>
      <c r="N64" s="886"/>
      <c r="O64" s="886"/>
      <c r="P64" s="886"/>
      <c r="Q64" s="886"/>
      <c r="R64" s="842"/>
      <c r="S64" s="843"/>
      <c r="T64" s="843"/>
      <c r="U64" s="843"/>
      <c r="V64" s="844"/>
      <c r="W64" s="168"/>
      <c r="X64" s="169"/>
      <c r="Y64" s="169"/>
      <c r="Z64" s="692"/>
      <c r="AA64" s="544"/>
      <c r="AB64" s="690"/>
    </row>
    <row r="65" spans="1:28" ht="37.5" customHeight="1">
      <c r="A65" s="147"/>
      <c r="B65" s="148">
        <f t="shared" si="0"/>
        <v>33</v>
      </c>
      <c r="C65" s="165"/>
      <c r="D65" s="166"/>
      <c r="E65" s="166"/>
      <c r="F65" s="166"/>
      <c r="G65" s="166"/>
      <c r="H65" s="166"/>
      <c r="I65" s="166"/>
      <c r="J65" s="166"/>
      <c r="K65" s="166"/>
      <c r="L65" s="167"/>
      <c r="M65" s="886"/>
      <c r="N65" s="886"/>
      <c r="O65" s="886"/>
      <c r="P65" s="886"/>
      <c r="Q65" s="886"/>
      <c r="R65" s="842"/>
      <c r="S65" s="843"/>
      <c r="T65" s="843"/>
      <c r="U65" s="843"/>
      <c r="V65" s="844"/>
      <c r="W65" s="168"/>
      <c r="X65" s="169"/>
      <c r="Y65" s="169"/>
      <c r="Z65" s="692"/>
      <c r="AA65" s="544"/>
      <c r="AB65" s="690"/>
    </row>
    <row r="66" spans="1:28" ht="37.5" customHeight="1">
      <c r="A66" s="147"/>
      <c r="B66" s="148">
        <f t="shared" si="0"/>
        <v>34</v>
      </c>
      <c r="C66" s="165"/>
      <c r="D66" s="166"/>
      <c r="E66" s="166"/>
      <c r="F66" s="166"/>
      <c r="G66" s="166"/>
      <c r="H66" s="166"/>
      <c r="I66" s="166"/>
      <c r="J66" s="166"/>
      <c r="K66" s="166"/>
      <c r="L66" s="167"/>
      <c r="M66" s="886"/>
      <c r="N66" s="886"/>
      <c r="O66" s="886"/>
      <c r="P66" s="886"/>
      <c r="Q66" s="886"/>
      <c r="R66" s="842"/>
      <c r="S66" s="843"/>
      <c r="T66" s="843"/>
      <c r="U66" s="843"/>
      <c r="V66" s="844"/>
      <c r="W66" s="168"/>
      <c r="X66" s="169"/>
      <c r="Y66" s="169"/>
      <c r="Z66" s="692"/>
      <c r="AA66" s="544"/>
      <c r="AB66" s="690"/>
    </row>
    <row r="67" spans="1:28" ht="37.5" customHeight="1">
      <c r="A67" s="147"/>
      <c r="B67" s="148">
        <f t="shared" si="0"/>
        <v>35</v>
      </c>
      <c r="C67" s="165"/>
      <c r="D67" s="166"/>
      <c r="E67" s="166"/>
      <c r="F67" s="166"/>
      <c r="G67" s="166"/>
      <c r="H67" s="166"/>
      <c r="I67" s="166"/>
      <c r="J67" s="166"/>
      <c r="K67" s="166"/>
      <c r="L67" s="167"/>
      <c r="M67" s="886"/>
      <c r="N67" s="886"/>
      <c r="O67" s="886"/>
      <c r="P67" s="886"/>
      <c r="Q67" s="886"/>
      <c r="R67" s="842"/>
      <c r="S67" s="843"/>
      <c r="T67" s="843"/>
      <c r="U67" s="843"/>
      <c r="V67" s="844"/>
      <c r="W67" s="168"/>
      <c r="X67" s="169"/>
      <c r="Y67" s="169"/>
      <c r="Z67" s="692"/>
      <c r="AA67" s="544"/>
      <c r="AB67" s="690"/>
    </row>
    <row r="68" spans="1:28" ht="37.5" customHeight="1">
      <c r="A68" s="147"/>
      <c r="B68" s="148">
        <f t="shared" si="0"/>
        <v>36</v>
      </c>
      <c r="C68" s="165"/>
      <c r="D68" s="166"/>
      <c r="E68" s="166"/>
      <c r="F68" s="166"/>
      <c r="G68" s="166"/>
      <c r="H68" s="166"/>
      <c r="I68" s="166"/>
      <c r="J68" s="166"/>
      <c r="K68" s="166"/>
      <c r="L68" s="167"/>
      <c r="M68" s="886"/>
      <c r="N68" s="886"/>
      <c r="O68" s="886"/>
      <c r="P68" s="886"/>
      <c r="Q68" s="886"/>
      <c r="R68" s="842"/>
      <c r="S68" s="843"/>
      <c r="T68" s="843"/>
      <c r="U68" s="843"/>
      <c r="V68" s="844"/>
      <c r="W68" s="168"/>
      <c r="X68" s="169"/>
      <c r="Y68" s="169"/>
      <c r="Z68" s="692"/>
      <c r="AA68" s="544"/>
      <c r="AB68" s="690"/>
    </row>
    <row r="69" spans="1:28" ht="37.5" customHeight="1">
      <c r="A69" s="147"/>
      <c r="B69" s="148">
        <f t="shared" si="0"/>
        <v>37</v>
      </c>
      <c r="C69" s="165"/>
      <c r="D69" s="166"/>
      <c r="E69" s="166"/>
      <c r="F69" s="166"/>
      <c r="G69" s="166"/>
      <c r="H69" s="166"/>
      <c r="I69" s="166"/>
      <c r="J69" s="166"/>
      <c r="K69" s="166"/>
      <c r="L69" s="167"/>
      <c r="M69" s="886"/>
      <c r="N69" s="886"/>
      <c r="O69" s="886"/>
      <c r="P69" s="886"/>
      <c r="Q69" s="886"/>
      <c r="R69" s="842"/>
      <c r="S69" s="843"/>
      <c r="T69" s="843"/>
      <c r="U69" s="843"/>
      <c r="V69" s="844"/>
      <c r="W69" s="168"/>
      <c r="X69" s="169"/>
      <c r="Y69" s="169"/>
      <c r="Z69" s="692"/>
      <c r="AA69" s="544"/>
      <c r="AB69" s="690"/>
    </row>
    <row r="70" spans="1:28" ht="37.5" customHeight="1">
      <c r="A70" s="147"/>
      <c r="B70" s="148">
        <f t="shared" si="0"/>
        <v>38</v>
      </c>
      <c r="C70" s="165"/>
      <c r="D70" s="166"/>
      <c r="E70" s="166"/>
      <c r="F70" s="166"/>
      <c r="G70" s="166"/>
      <c r="H70" s="166"/>
      <c r="I70" s="166"/>
      <c r="J70" s="166"/>
      <c r="K70" s="166"/>
      <c r="L70" s="167"/>
      <c r="M70" s="886"/>
      <c r="N70" s="886"/>
      <c r="O70" s="886"/>
      <c r="P70" s="886"/>
      <c r="Q70" s="886"/>
      <c r="R70" s="842"/>
      <c r="S70" s="843"/>
      <c r="T70" s="843"/>
      <c r="U70" s="843"/>
      <c r="V70" s="844"/>
      <c r="W70" s="168"/>
      <c r="X70" s="169"/>
      <c r="Y70" s="169"/>
      <c r="Z70" s="692"/>
      <c r="AA70" s="544"/>
      <c r="AB70" s="690"/>
    </row>
    <row r="71" spans="1:28" ht="37.5" customHeight="1">
      <c r="A71" s="147"/>
      <c r="B71" s="148">
        <f t="shared" si="0"/>
        <v>39</v>
      </c>
      <c r="C71" s="165"/>
      <c r="D71" s="166"/>
      <c r="E71" s="166"/>
      <c r="F71" s="166"/>
      <c r="G71" s="166"/>
      <c r="H71" s="166"/>
      <c r="I71" s="166"/>
      <c r="J71" s="166"/>
      <c r="K71" s="166"/>
      <c r="L71" s="167"/>
      <c r="M71" s="886"/>
      <c r="N71" s="886"/>
      <c r="O71" s="886"/>
      <c r="P71" s="886"/>
      <c r="Q71" s="886"/>
      <c r="R71" s="842"/>
      <c r="S71" s="843"/>
      <c r="T71" s="843"/>
      <c r="U71" s="843"/>
      <c r="V71" s="844"/>
      <c r="W71" s="168"/>
      <c r="X71" s="169"/>
      <c r="Y71" s="169"/>
      <c r="Z71" s="692"/>
      <c r="AA71" s="544"/>
      <c r="AB71" s="690"/>
    </row>
    <row r="72" spans="1:28" ht="37.5" customHeight="1">
      <c r="A72" s="147"/>
      <c r="B72" s="148">
        <f t="shared" ref="B72:B98" si="1">B71+1</f>
        <v>40</v>
      </c>
      <c r="C72" s="165"/>
      <c r="D72" s="166"/>
      <c r="E72" s="166"/>
      <c r="F72" s="166"/>
      <c r="G72" s="166"/>
      <c r="H72" s="166"/>
      <c r="I72" s="166"/>
      <c r="J72" s="166"/>
      <c r="K72" s="166"/>
      <c r="L72" s="167"/>
      <c r="M72" s="886"/>
      <c r="N72" s="886"/>
      <c r="O72" s="886"/>
      <c r="P72" s="886"/>
      <c r="Q72" s="886"/>
      <c r="R72" s="842"/>
      <c r="S72" s="843"/>
      <c r="T72" s="843"/>
      <c r="U72" s="843"/>
      <c r="V72" s="844"/>
      <c r="W72" s="168"/>
      <c r="X72" s="169"/>
      <c r="Y72" s="169"/>
      <c r="Z72" s="692"/>
      <c r="AA72" s="544"/>
      <c r="AB72" s="690"/>
    </row>
    <row r="73" spans="1:28" ht="37.5" customHeight="1">
      <c r="A73" s="147"/>
      <c r="B73" s="148">
        <f t="shared" si="1"/>
        <v>41</v>
      </c>
      <c r="C73" s="165"/>
      <c r="D73" s="166"/>
      <c r="E73" s="166"/>
      <c r="F73" s="166"/>
      <c r="G73" s="166"/>
      <c r="H73" s="166"/>
      <c r="I73" s="166"/>
      <c r="J73" s="166"/>
      <c r="K73" s="166"/>
      <c r="L73" s="167"/>
      <c r="M73" s="886"/>
      <c r="N73" s="886"/>
      <c r="O73" s="886"/>
      <c r="P73" s="886"/>
      <c r="Q73" s="886"/>
      <c r="R73" s="842"/>
      <c r="S73" s="843"/>
      <c r="T73" s="843"/>
      <c r="U73" s="843"/>
      <c r="V73" s="844"/>
      <c r="W73" s="168"/>
      <c r="X73" s="169"/>
      <c r="Y73" s="169"/>
      <c r="Z73" s="692"/>
      <c r="AA73" s="544"/>
      <c r="AB73" s="690"/>
    </row>
    <row r="74" spans="1:28" ht="37.5" customHeight="1">
      <c r="A74" s="147"/>
      <c r="B74" s="148">
        <f t="shared" si="1"/>
        <v>42</v>
      </c>
      <c r="C74" s="165"/>
      <c r="D74" s="166"/>
      <c r="E74" s="166"/>
      <c r="F74" s="166"/>
      <c r="G74" s="166"/>
      <c r="H74" s="166"/>
      <c r="I74" s="166"/>
      <c r="J74" s="166"/>
      <c r="K74" s="166"/>
      <c r="L74" s="167"/>
      <c r="M74" s="886"/>
      <c r="N74" s="886"/>
      <c r="O74" s="886"/>
      <c r="P74" s="886"/>
      <c r="Q74" s="886"/>
      <c r="R74" s="842"/>
      <c r="S74" s="843"/>
      <c r="T74" s="843"/>
      <c r="U74" s="843"/>
      <c r="V74" s="844"/>
      <c r="W74" s="168"/>
      <c r="X74" s="169"/>
      <c r="Y74" s="169"/>
      <c r="Z74" s="692"/>
      <c r="AA74" s="544"/>
      <c r="AB74" s="690"/>
    </row>
    <row r="75" spans="1:28" ht="37.5" customHeight="1">
      <c r="A75" s="147"/>
      <c r="B75" s="148">
        <f t="shared" si="1"/>
        <v>43</v>
      </c>
      <c r="C75" s="165"/>
      <c r="D75" s="166"/>
      <c r="E75" s="166"/>
      <c r="F75" s="166"/>
      <c r="G75" s="166"/>
      <c r="H75" s="166"/>
      <c r="I75" s="166"/>
      <c r="J75" s="166"/>
      <c r="K75" s="166"/>
      <c r="L75" s="167"/>
      <c r="M75" s="886"/>
      <c r="N75" s="886"/>
      <c r="O75" s="886"/>
      <c r="P75" s="886"/>
      <c r="Q75" s="886"/>
      <c r="R75" s="842"/>
      <c r="S75" s="843"/>
      <c r="T75" s="843"/>
      <c r="U75" s="843"/>
      <c r="V75" s="844"/>
      <c r="W75" s="168"/>
      <c r="X75" s="169"/>
      <c r="Y75" s="169"/>
      <c r="Z75" s="692"/>
      <c r="AA75" s="544"/>
      <c r="AB75" s="690"/>
    </row>
    <row r="76" spans="1:28" ht="37.5" customHeight="1">
      <c r="A76" s="147"/>
      <c r="B76" s="148">
        <f t="shared" si="1"/>
        <v>44</v>
      </c>
      <c r="C76" s="165"/>
      <c r="D76" s="166"/>
      <c r="E76" s="166"/>
      <c r="F76" s="166"/>
      <c r="G76" s="166"/>
      <c r="H76" s="166"/>
      <c r="I76" s="166"/>
      <c r="J76" s="166"/>
      <c r="K76" s="166"/>
      <c r="L76" s="167"/>
      <c r="M76" s="886"/>
      <c r="N76" s="886"/>
      <c r="O76" s="886"/>
      <c r="P76" s="886"/>
      <c r="Q76" s="886"/>
      <c r="R76" s="842"/>
      <c r="S76" s="843"/>
      <c r="T76" s="843"/>
      <c r="U76" s="843"/>
      <c r="V76" s="844"/>
      <c r="W76" s="168"/>
      <c r="X76" s="169"/>
      <c r="Y76" s="169"/>
      <c r="Z76" s="692"/>
      <c r="AA76" s="544"/>
      <c r="AB76" s="690"/>
    </row>
    <row r="77" spans="1:28" ht="37.5" customHeight="1">
      <c r="A77" s="147"/>
      <c r="B77" s="148">
        <f t="shared" si="1"/>
        <v>45</v>
      </c>
      <c r="C77" s="165"/>
      <c r="D77" s="166"/>
      <c r="E77" s="166"/>
      <c r="F77" s="166"/>
      <c r="G77" s="166"/>
      <c r="H77" s="166"/>
      <c r="I77" s="166"/>
      <c r="J77" s="166"/>
      <c r="K77" s="166"/>
      <c r="L77" s="167"/>
      <c r="M77" s="886"/>
      <c r="N77" s="886"/>
      <c r="O77" s="886"/>
      <c r="P77" s="886"/>
      <c r="Q77" s="886"/>
      <c r="R77" s="842"/>
      <c r="S77" s="843"/>
      <c r="T77" s="843"/>
      <c r="U77" s="843"/>
      <c r="V77" s="844"/>
      <c r="W77" s="168"/>
      <c r="X77" s="169"/>
      <c r="Y77" s="169"/>
      <c r="Z77" s="692"/>
      <c r="AA77" s="544"/>
      <c r="AB77" s="690"/>
    </row>
    <row r="78" spans="1:28" ht="37.5" customHeight="1">
      <c r="A78" s="147"/>
      <c r="B78" s="148">
        <f t="shared" si="1"/>
        <v>46</v>
      </c>
      <c r="C78" s="165"/>
      <c r="D78" s="166"/>
      <c r="E78" s="166"/>
      <c r="F78" s="166"/>
      <c r="G78" s="166"/>
      <c r="H78" s="166"/>
      <c r="I78" s="166"/>
      <c r="J78" s="166"/>
      <c r="K78" s="166"/>
      <c r="L78" s="167"/>
      <c r="M78" s="886"/>
      <c r="N78" s="886"/>
      <c r="O78" s="886"/>
      <c r="P78" s="886"/>
      <c r="Q78" s="886"/>
      <c r="R78" s="842"/>
      <c r="S78" s="843"/>
      <c r="T78" s="843"/>
      <c r="U78" s="843"/>
      <c r="V78" s="844"/>
      <c r="W78" s="168"/>
      <c r="X78" s="169"/>
      <c r="Y78" s="169"/>
      <c r="Z78" s="692"/>
      <c r="AA78" s="544"/>
      <c r="AB78" s="690"/>
    </row>
    <row r="79" spans="1:28" ht="37.5" customHeight="1">
      <c r="A79" s="147"/>
      <c r="B79" s="148">
        <f t="shared" si="1"/>
        <v>47</v>
      </c>
      <c r="C79" s="165"/>
      <c r="D79" s="166"/>
      <c r="E79" s="166"/>
      <c r="F79" s="166"/>
      <c r="G79" s="166"/>
      <c r="H79" s="166"/>
      <c r="I79" s="166"/>
      <c r="J79" s="166"/>
      <c r="K79" s="166"/>
      <c r="L79" s="167"/>
      <c r="M79" s="886"/>
      <c r="N79" s="886"/>
      <c r="O79" s="886"/>
      <c r="P79" s="886"/>
      <c r="Q79" s="886"/>
      <c r="R79" s="842"/>
      <c r="S79" s="843"/>
      <c r="T79" s="843"/>
      <c r="U79" s="843"/>
      <c r="V79" s="844"/>
      <c r="W79" s="168"/>
      <c r="X79" s="169"/>
      <c r="Y79" s="169"/>
      <c r="Z79" s="692"/>
      <c r="AA79" s="544"/>
      <c r="AB79" s="690"/>
    </row>
    <row r="80" spans="1:28" ht="37.5" customHeight="1">
      <c r="A80" s="147"/>
      <c r="B80" s="148">
        <f t="shared" si="1"/>
        <v>48</v>
      </c>
      <c r="C80" s="165"/>
      <c r="D80" s="166"/>
      <c r="E80" s="166"/>
      <c r="F80" s="166"/>
      <c r="G80" s="166"/>
      <c r="H80" s="166"/>
      <c r="I80" s="166"/>
      <c r="J80" s="166"/>
      <c r="K80" s="166"/>
      <c r="L80" s="167"/>
      <c r="M80" s="886"/>
      <c r="N80" s="886"/>
      <c r="O80" s="886"/>
      <c r="P80" s="886"/>
      <c r="Q80" s="886"/>
      <c r="R80" s="842"/>
      <c r="S80" s="843"/>
      <c r="T80" s="843"/>
      <c r="U80" s="843"/>
      <c r="V80" s="844"/>
      <c r="W80" s="168"/>
      <c r="X80" s="169"/>
      <c r="Y80" s="169"/>
      <c r="Z80" s="692"/>
      <c r="AA80" s="544"/>
      <c r="AB80" s="690"/>
    </row>
    <row r="81" spans="1:28" ht="37.5" customHeight="1">
      <c r="A81" s="147"/>
      <c r="B81" s="148">
        <f t="shared" si="1"/>
        <v>49</v>
      </c>
      <c r="C81" s="165"/>
      <c r="D81" s="166"/>
      <c r="E81" s="166"/>
      <c r="F81" s="166"/>
      <c r="G81" s="166"/>
      <c r="H81" s="166"/>
      <c r="I81" s="166"/>
      <c r="J81" s="166"/>
      <c r="K81" s="166"/>
      <c r="L81" s="167"/>
      <c r="M81" s="886"/>
      <c r="N81" s="886"/>
      <c r="O81" s="886"/>
      <c r="P81" s="886"/>
      <c r="Q81" s="886"/>
      <c r="R81" s="842"/>
      <c r="S81" s="843"/>
      <c r="T81" s="843"/>
      <c r="U81" s="843"/>
      <c r="V81" s="844"/>
      <c r="W81" s="168"/>
      <c r="X81" s="169"/>
      <c r="Y81" s="169"/>
      <c r="Z81" s="692"/>
      <c r="AA81" s="544"/>
      <c r="AB81" s="690"/>
    </row>
    <row r="82" spans="1:28" ht="37.5" customHeight="1">
      <c r="A82" s="147"/>
      <c r="B82" s="148">
        <f t="shared" si="1"/>
        <v>50</v>
      </c>
      <c r="C82" s="165"/>
      <c r="D82" s="166"/>
      <c r="E82" s="166"/>
      <c r="F82" s="166"/>
      <c r="G82" s="166"/>
      <c r="H82" s="166"/>
      <c r="I82" s="166"/>
      <c r="J82" s="166"/>
      <c r="K82" s="166"/>
      <c r="L82" s="167"/>
      <c r="M82" s="886"/>
      <c r="N82" s="886"/>
      <c r="O82" s="886"/>
      <c r="P82" s="886"/>
      <c r="Q82" s="886"/>
      <c r="R82" s="842"/>
      <c r="S82" s="843"/>
      <c r="T82" s="843"/>
      <c r="U82" s="843"/>
      <c r="V82" s="844"/>
      <c r="W82" s="168"/>
      <c r="X82" s="169"/>
      <c r="Y82" s="169"/>
      <c r="Z82" s="692"/>
      <c r="AA82" s="544"/>
      <c r="AB82" s="690"/>
    </row>
    <row r="83" spans="1:28" ht="37.5" customHeight="1">
      <c r="A83" s="147"/>
      <c r="B83" s="148">
        <f t="shared" si="1"/>
        <v>51</v>
      </c>
      <c r="C83" s="165"/>
      <c r="D83" s="166"/>
      <c r="E83" s="166"/>
      <c r="F83" s="166"/>
      <c r="G83" s="166"/>
      <c r="H83" s="166"/>
      <c r="I83" s="166"/>
      <c r="J83" s="166"/>
      <c r="K83" s="166"/>
      <c r="L83" s="167"/>
      <c r="M83" s="886"/>
      <c r="N83" s="886"/>
      <c r="O83" s="886"/>
      <c r="P83" s="886"/>
      <c r="Q83" s="886"/>
      <c r="R83" s="842"/>
      <c r="S83" s="843"/>
      <c r="T83" s="843"/>
      <c r="U83" s="843"/>
      <c r="V83" s="844"/>
      <c r="W83" s="168"/>
      <c r="X83" s="169"/>
      <c r="Y83" s="169"/>
      <c r="Z83" s="692"/>
      <c r="AA83" s="544"/>
      <c r="AB83" s="690"/>
    </row>
    <row r="84" spans="1:28" ht="37.5" customHeight="1">
      <c r="A84" s="147"/>
      <c r="B84" s="148">
        <f t="shared" si="1"/>
        <v>52</v>
      </c>
      <c r="C84" s="165"/>
      <c r="D84" s="166"/>
      <c r="E84" s="166"/>
      <c r="F84" s="166"/>
      <c r="G84" s="166"/>
      <c r="H84" s="166"/>
      <c r="I84" s="166"/>
      <c r="J84" s="166"/>
      <c r="K84" s="166"/>
      <c r="L84" s="167"/>
      <c r="M84" s="886"/>
      <c r="N84" s="886"/>
      <c r="O84" s="886"/>
      <c r="P84" s="886"/>
      <c r="Q84" s="886"/>
      <c r="R84" s="842"/>
      <c r="S84" s="843"/>
      <c r="T84" s="843"/>
      <c r="U84" s="843"/>
      <c r="V84" s="844"/>
      <c r="W84" s="168"/>
      <c r="X84" s="169"/>
      <c r="Y84" s="169"/>
      <c r="Z84" s="692"/>
      <c r="AA84" s="544"/>
      <c r="AB84" s="690"/>
    </row>
    <row r="85" spans="1:28" ht="37.5" customHeight="1">
      <c r="A85" s="147"/>
      <c r="B85" s="148">
        <f t="shared" si="1"/>
        <v>53</v>
      </c>
      <c r="C85" s="165"/>
      <c r="D85" s="166"/>
      <c r="E85" s="166"/>
      <c r="F85" s="166"/>
      <c r="G85" s="166"/>
      <c r="H85" s="166"/>
      <c r="I85" s="166"/>
      <c r="J85" s="166"/>
      <c r="K85" s="166"/>
      <c r="L85" s="167"/>
      <c r="M85" s="886"/>
      <c r="N85" s="886"/>
      <c r="O85" s="886"/>
      <c r="P85" s="886"/>
      <c r="Q85" s="886"/>
      <c r="R85" s="842"/>
      <c r="S85" s="843"/>
      <c r="T85" s="843"/>
      <c r="U85" s="843"/>
      <c r="V85" s="844"/>
      <c r="W85" s="168"/>
      <c r="X85" s="169"/>
      <c r="Y85" s="169"/>
      <c r="Z85" s="692"/>
      <c r="AA85" s="544"/>
      <c r="AB85" s="690"/>
    </row>
    <row r="86" spans="1:28" ht="37.5" customHeight="1">
      <c r="A86" s="147"/>
      <c r="B86" s="148">
        <f t="shared" si="1"/>
        <v>54</v>
      </c>
      <c r="C86" s="165"/>
      <c r="D86" s="166"/>
      <c r="E86" s="166"/>
      <c r="F86" s="166"/>
      <c r="G86" s="166"/>
      <c r="H86" s="166"/>
      <c r="I86" s="166"/>
      <c r="J86" s="166"/>
      <c r="K86" s="166"/>
      <c r="L86" s="167"/>
      <c r="M86" s="886"/>
      <c r="N86" s="886"/>
      <c r="O86" s="886"/>
      <c r="P86" s="886"/>
      <c r="Q86" s="886"/>
      <c r="R86" s="842"/>
      <c r="S86" s="843"/>
      <c r="T86" s="843"/>
      <c r="U86" s="843"/>
      <c r="V86" s="844"/>
      <c r="W86" s="168"/>
      <c r="X86" s="169"/>
      <c r="Y86" s="169"/>
      <c r="Z86" s="692"/>
      <c r="AA86" s="544"/>
      <c r="AB86" s="690"/>
    </row>
    <row r="87" spans="1:28" ht="37.5" customHeight="1">
      <c r="A87" s="147"/>
      <c r="B87" s="148">
        <f t="shared" si="1"/>
        <v>55</v>
      </c>
      <c r="C87" s="165"/>
      <c r="D87" s="166"/>
      <c r="E87" s="166"/>
      <c r="F87" s="166"/>
      <c r="G87" s="166"/>
      <c r="H87" s="166"/>
      <c r="I87" s="166"/>
      <c r="J87" s="166"/>
      <c r="K87" s="166"/>
      <c r="L87" s="167"/>
      <c r="M87" s="886"/>
      <c r="N87" s="886"/>
      <c r="O87" s="886"/>
      <c r="P87" s="886"/>
      <c r="Q87" s="886"/>
      <c r="R87" s="842"/>
      <c r="S87" s="843"/>
      <c r="T87" s="843"/>
      <c r="U87" s="843"/>
      <c r="V87" s="844"/>
      <c r="W87" s="168"/>
      <c r="X87" s="169"/>
      <c r="Y87" s="169"/>
      <c r="Z87" s="692"/>
      <c r="AA87" s="544"/>
      <c r="AB87" s="690"/>
    </row>
    <row r="88" spans="1:28" ht="37.5" customHeight="1">
      <c r="A88" s="147"/>
      <c r="B88" s="148">
        <f t="shared" si="1"/>
        <v>56</v>
      </c>
      <c r="C88" s="165"/>
      <c r="D88" s="166"/>
      <c r="E88" s="166"/>
      <c r="F88" s="166"/>
      <c r="G88" s="166"/>
      <c r="H88" s="166"/>
      <c r="I88" s="166"/>
      <c r="J88" s="166"/>
      <c r="K88" s="166"/>
      <c r="L88" s="167"/>
      <c r="M88" s="886"/>
      <c r="N88" s="886"/>
      <c r="O88" s="886"/>
      <c r="P88" s="886"/>
      <c r="Q88" s="886"/>
      <c r="R88" s="842"/>
      <c r="S88" s="843"/>
      <c r="T88" s="843"/>
      <c r="U88" s="843"/>
      <c r="V88" s="844"/>
      <c r="W88" s="168"/>
      <c r="X88" s="169"/>
      <c r="Y88" s="169"/>
      <c r="Z88" s="692"/>
      <c r="AA88" s="544"/>
      <c r="AB88" s="690"/>
    </row>
    <row r="89" spans="1:28" ht="37.5" customHeight="1">
      <c r="A89" s="147"/>
      <c r="B89" s="148">
        <f t="shared" si="1"/>
        <v>57</v>
      </c>
      <c r="C89" s="165"/>
      <c r="D89" s="166"/>
      <c r="E89" s="166"/>
      <c r="F89" s="166"/>
      <c r="G89" s="166"/>
      <c r="H89" s="166"/>
      <c r="I89" s="166"/>
      <c r="J89" s="166"/>
      <c r="K89" s="166"/>
      <c r="L89" s="167"/>
      <c r="M89" s="886"/>
      <c r="N89" s="886"/>
      <c r="O89" s="886"/>
      <c r="P89" s="886"/>
      <c r="Q89" s="886"/>
      <c r="R89" s="842"/>
      <c r="S89" s="843"/>
      <c r="T89" s="843"/>
      <c r="U89" s="843"/>
      <c r="V89" s="844"/>
      <c r="W89" s="168"/>
      <c r="X89" s="169"/>
      <c r="Y89" s="169"/>
      <c r="Z89" s="692"/>
      <c r="AA89" s="544"/>
      <c r="AB89" s="690"/>
    </row>
    <row r="90" spans="1:28" ht="37.5" customHeight="1">
      <c r="A90" s="147"/>
      <c r="B90" s="148">
        <f t="shared" si="1"/>
        <v>58</v>
      </c>
      <c r="C90" s="165"/>
      <c r="D90" s="166"/>
      <c r="E90" s="166"/>
      <c r="F90" s="166"/>
      <c r="G90" s="166"/>
      <c r="H90" s="166"/>
      <c r="I90" s="166"/>
      <c r="J90" s="166"/>
      <c r="K90" s="166"/>
      <c r="L90" s="167"/>
      <c r="M90" s="886"/>
      <c r="N90" s="886"/>
      <c r="O90" s="886"/>
      <c r="P90" s="886"/>
      <c r="Q90" s="886"/>
      <c r="R90" s="842"/>
      <c r="S90" s="843"/>
      <c r="T90" s="843"/>
      <c r="U90" s="843"/>
      <c r="V90" s="844"/>
      <c r="W90" s="168"/>
      <c r="X90" s="169"/>
      <c r="Y90" s="169"/>
      <c r="Z90" s="692"/>
      <c r="AA90" s="544"/>
      <c r="AB90" s="690"/>
    </row>
    <row r="91" spans="1:28" ht="37.5" customHeight="1">
      <c r="A91" s="147"/>
      <c r="B91" s="148">
        <f t="shared" si="1"/>
        <v>59</v>
      </c>
      <c r="C91" s="165"/>
      <c r="D91" s="166"/>
      <c r="E91" s="166"/>
      <c r="F91" s="166"/>
      <c r="G91" s="166"/>
      <c r="H91" s="166"/>
      <c r="I91" s="166"/>
      <c r="J91" s="166"/>
      <c r="K91" s="166"/>
      <c r="L91" s="167"/>
      <c r="M91" s="886"/>
      <c r="N91" s="886"/>
      <c r="O91" s="886"/>
      <c r="P91" s="886"/>
      <c r="Q91" s="886"/>
      <c r="R91" s="842"/>
      <c r="S91" s="843"/>
      <c r="T91" s="843"/>
      <c r="U91" s="843"/>
      <c r="V91" s="844"/>
      <c r="W91" s="168"/>
      <c r="X91" s="169"/>
      <c r="Y91" s="169"/>
      <c r="Z91" s="692"/>
      <c r="AA91" s="544"/>
      <c r="AB91" s="690"/>
    </row>
    <row r="92" spans="1:28" ht="37.5" customHeight="1">
      <c r="A92" s="147"/>
      <c r="B92" s="148">
        <f t="shared" si="1"/>
        <v>60</v>
      </c>
      <c r="C92" s="165"/>
      <c r="D92" s="166"/>
      <c r="E92" s="166"/>
      <c r="F92" s="166"/>
      <c r="G92" s="166"/>
      <c r="H92" s="166"/>
      <c r="I92" s="166"/>
      <c r="J92" s="166"/>
      <c r="K92" s="166"/>
      <c r="L92" s="167"/>
      <c r="M92" s="886"/>
      <c r="N92" s="886"/>
      <c r="O92" s="886"/>
      <c r="P92" s="886"/>
      <c r="Q92" s="886"/>
      <c r="R92" s="842"/>
      <c r="S92" s="843"/>
      <c r="T92" s="843"/>
      <c r="U92" s="843"/>
      <c r="V92" s="844"/>
      <c r="W92" s="168"/>
      <c r="X92" s="169"/>
      <c r="Y92" s="169"/>
      <c r="Z92" s="692"/>
      <c r="AA92" s="544"/>
      <c r="AB92" s="690"/>
    </row>
    <row r="93" spans="1:28" ht="37.5" customHeight="1">
      <c r="A93" s="147"/>
      <c r="B93" s="148">
        <f t="shared" si="1"/>
        <v>61</v>
      </c>
      <c r="C93" s="165"/>
      <c r="D93" s="166"/>
      <c r="E93" s="166"/>
      <c r="F93" s="166"/>
      <c r="G93" s="166"/>
      <c r="H93" s="166"/>
      <c r="I93" s="166"/>
      <c r="J93" s="166"/>
      <c r="K93" s="166"/>
      <c r="L93" s="167"/>
      <c r="M93" s="886"/>
      <c r="N93" s="886"/>
      <c r="O93" s="886"/>
      <c r="P93" s="886"/>
      <c r="Q93" s="886"/>
      <c r="R93" s="842"/>
      <c r="S93" s="843"/>
      <c r="T93" s="843"/>
      <c r="U93" s="843"/>
      <c r="V93" s="844"/>
      <c r="W93" s="168"/>
      <c r="X93" s="169"/>
      <c r="Y93" s="169"/>
      <c r="Z93" s="692"/>
      <c r="AA93" s="544"/>
      <c r="AB93" s="690"/>
    </row>
    <row r="94" spans="1:28" ht="37.5" customHeight="1">
      <c r="A94" s="147"/>
      <c r="B94" s="148">
        <f t="shared" si="1"/>
        <v>62</v>
      </c>
      <c r="C94" s="165"/>
      <c r="D94" s="166"/>
      <c r="E94" s="166"/>
      <c r="F94" s="166"/>
      <c r="G94" s="166"/>
      <c r="H94" s="166"/>
      <c r="I94" s="166"/>
      <c r="J94" s="166"/>
      <c r="K94" s="166"/>
      <c r="L94" s="167"/>
      <c r="M94" s="886"/>
      <c r="N94" s="886"/>
      <c r="O94" s="886"/>
      <c r="P94" s="886"/>
      <c r="Q94" s="886"/>
      <c r="R94" s="842"/>
      <c r="S94" s="843"/>
      <c r="T94" s="843"/>
      <c r="U94" s="843"/>
      <c r="V94" s="844"/>
      <c r="W94" s="168"/>
      <c r="X94" s="169"/>
      <c r="Y94" s="169"/>
      <c r="Z94" s="692"/>
      <c r="AA94" s="544"/>
      <c r="AB94" s="690"/>
    </row>
    <row r="95" spans="1:28" ht="37.5" customHeight="1">
      <c r="A95" s="147"/>
      <c r="B95" s="148">
        <f t="shared" si="1"/>
        <v>63</v>
      </c>
      <c r="C95" s="165"/>
      <c r="D95" s="166"/>
      <c r="E95" s="166"/>
      <c r="F95" s="166"/>
      <c r="G95" s="166"/>
      <c r="H95" s="166"/>
      <c r="I95" s="166"/>
      <c r="J95" s="166"/>
      <c r="K95" s="166"/>
      <c r="L95" s="167"/>
      <c r="M95" s="886"/>
      <c r="N95" s="886"/>
      <c r="O95" s="886"/>
      <c r="P95" s="886"/>
      <c r="Q95" s="886"/>
      <c r="R95" s="842"/>
      <c r="S95" s="843"/>
      <c r="T95" s="843"/>
      <c r="U95" s="843"/>
      <c r="V95" s="844"/>
      <c r="W95" s="168"/>
      <c r="X95" s="169"/>
      <c r="Y95" s="169"/>
      <c r="Z95" s="692"/>
      <c r="AA95" s="544"/>
      <c r="AB95" s="690"/>
    </row>
    <row r="96" spans="1:28" ht="37.5" customHeight="1">
      <c r="A96" s="147"/>
      <c r="B96" s="148">
        <f t="shared" si="1"/>
        <v>64</v>
      </c>
      <c r="C96" s="165"/>
      <c r="D96" s="166"/>
      <c r="E96" s="166"/>
      <c r="F96" s="166"/>
      <c r="G96" s="166"/>
      <c r="H96" s="166"/>
      <c r="I96" s="166"/>
      <c r="J96" s="166"/>
      <c r="K96" s="166"/>
      <c r="L96" s="167"/>
      <c r="M96" s="886"/>
      <c r="N96" s="886"/>
      <c r="O96" s="886"/>
      <c r="P96" s="886"/>
      <c r="Q96" s="886"/>
      <c r="R96" s="842"/>
      <c r="S96" s="843"/>
      <c r="T96" s="843"/>
      <c r="U96" s="843"/>
      <c r="V96" s="844"/>
      <c r="W96" s="168"/>
      <c r="X96" s="169"/>
      <c r="Y96" s="169"/>
      <c r="Z96" s="692"/>
      <c r="AA96" s="544"/>
      <c r="AB96" s="690"/>
    </row>
    <row r="97" spans="1:28" ht="37.5" customHeight="1">
      <c r="A97" s="147"/>
      <c r="B97" s="148">
        <f t="shared" si="1"/>
        <v>65</v>
      </c>
      <c r="C97" s="165"/>
      <c r="D97" s="166"/>
      <c r="E97" s="166"/>
      <c r="F97" s="166"/>
      <c r="G97" s="166"/>
      <c r="H97" s="166"/>
      <c r="I97" s="166"/>
      <c r="J97" s="166"/>
      <c r="K97" s="166"/>
      <c r="L97" s="167"/>
      <c r="M97" s="886"/>
      <c r="N97" s="886"/>
      <c r="O97" s="886"/>
      <c r="P97" s="886"/>
      <c r="Q97" s="886"/>
      <c r="R97" s="842"/>
      <c r="S97" s="843"/>
      <c r="T97" s="843"/>
      <c r="U97" s="843"/>
      <c r="V97" s="844"/>
      <c r="W97" s="168"/>
      <c r="X97" s="169"/>
      <c r="Y97" s="169"/>
      <c r="Z97" s="692"/>
      <c r="AA97" s="544"/>
      <c r="AB97" s="690"/>
    </row>
    <row r="98" spans="1:28" ht="37.5" customHeight="1">
      <c r="A98" s="147"/>
      <c r="B98" s="148">
        <f t="shared" si="1"/>
        <v>66</v>
      </c>
      <c r="C98" s="165"/>
      <c r="D98" s="166"/>
      <c r="E98" s="166"/>
      <c r="F98" s="166"/>
      <c r="G98" s="166"/>
      <c r="H98" s="166"/>
      <c r="I98" s="166"/>
      <c r="J98" s="166"/>
      <c r="K98" s="166"/>
      <c r="L98" s="167"/>
      <c r="M98" s="886"/>
      <c r="N98" s="886"/>
      <c r="O98" s="886"/>
      <c r="P98" s="886"/>
      <c r="Q98" s="886"/>
      <c r="R98" s="842"/>
      <c r="S98" s="843"/>
      <c r="T98" s="843"/>
      <c r="U98" s="843"/>
      <c r="V98" s="844"/>
      <c r="W98" s="168"/>
      <c r="X98" s="169"/>
      <c r="Y98" s="169"/>
      <c r="Z98" s="692"/>
      <c r="AA98" s="544"/>
      <c r="AB98" s="690"/>
    </row>
    <row r="99" spans="1:28" ht="37.5" customHeight="1">
      <c r="A99" s="147"/>
      <c r="B99" s="148">
        <f t="shared" ref="B99:B124" si="2">B98+1</f>
        <v>67</v>
      </c>
      <c r="C99" s="165"/>
      <c r="D99" s="166"/>
      <c r="E99" s="166"/>
      <c r="F99" s="166"/>
      <c r="G99" s="166"/>
      <c r="H99" s="166"/>
      <c r="I99" s="166"/>
      <c r="J99" s="166"/>
      <c r="K99" s="166"/>
      <c r="L99" s="167"/>
      <c r="M99" s="886"/>
      <c r="N99" s="886"/>
      <c r="O99" s="886"/>
      <c r="P99" s="886"/>
      <c r="Q99" s="886"/>
      <c r="R99" s="842"/>
      <c r="S99" s="843"/>
      <c r="T99" s="843"/>
      <c r="U99" s="843"/>
      <c r="V99" s="844"/>
      <c r="W99" s="168"/>
      <c r="X99" s="169"/>
      <c r="Y99" s="169"/>
      <c r="Z99" s="692"/>
      <c r="AA99" s="544"/>
      <c r="AB99" s="690"/>
    </row>
    <row r="100" spans="1:28" ht="37.5" customHeight="1">
      <c r="A100" s="147"/>
      <c r="B100" s="148">
        <f t="shared" si="2"/>
        <v>68</v>
      </c>
      <c r="C100" s="165"/>
      <c r="D100" s="166"/>
      <c r="E100" s="166"/>
      <c r="F100" s="166"/>
      <c r="G100" s="166"/>
      <c r="H100" s="166"/>
      <c r="I100" s="166"/>
      <c r="J100" s="166"/>
      <c r="K100" s="166"/>
      <c r="L100" s="167"/>
      <c r="M100" s="886"/>
      <c r="N100" s="886"/>
      <c r="O100" s="886"/>
      <c r="P100" s="886"/>
      <c r="Q100" s="886"/>
      <c r="R100" s="842"/>
      <c r="S100" s="843"/>
      <c r="T100" s="843"/>
      <c r="U100" s="843"/>
      <c r="V100" s="844"/>
      <c r="W100" s="168"/>
      <c r="X100" s="169"/>
      <c r="Y100" s="169"/>
      <c r="Z100" s="692"/>
      <c r="AA100" s="544"/>
      <c r="AB100" s="690"/>
    </row>
    <row r="101" spans="1:28" ht="37.5" customHeight="1">
      <c r="A101" s="147"/>
      <c r="B101" s="148">
        <f t="shared" si="2"/>
        <v>69</v>
      </c>
      <c r="C101" s="165"/>
      <c r="D101" s="166"/>
      <c r="E101" s="166"/>
      <c r="F101" s="166"/>
      <c r="G101" s="166"/>
      <c r="H101" s="166"/>
      <c r="I101" s="166"/>
      <c r="J101" s="166"/>
      <c r="K101" s="166"/>
      <c r="L101" s="167"/>
      <c r="M101" s="886"/>
      <c r="N101" s="886"/>
      <c r="O101" s="886"/>
      <c r="P101" s="886"/>
      <c r="Q101" s="886"/>
      <c r="R101" s="842"/>
      <c r="S101" s="843"/>
      <c r="T101" s="843"/>
      <c r="U101" s="843"/>
      <c r="V101" s="844"/>
      <c r="W101" s="168"/>
      <c r="X101" s="169"/>
      <c r="Y101" s="169"/>
      <c r="Z101" s="692"/>
      <c r="AA101" s="544"/>
      <c r="AB101" s="690"/>
    </row>
    <row r="102" spans="1:28" ht="37.5" customHeight="1">
      <c r="A102" s="147"/>
      <c r="B102" s="148">
        <f t="shared" si="2"/>
        <v>70</v>
      </c>
      <c r="C102" s="165"/>
      <c r="D102" s="166"/>
      <c r="E102" s="166"/>
      <c r="F102" s="166"/>
      <c r="G102" s="166"/>
      <c r="H102" s="166"/>
      <c r="I102" s="166"/>
      <c r="J102" s="166"/>
      <c r="K102" s="166"/>
      <c r="L102" s="167"/>
      <c r="M102" s="886"/>
      <c r="N102" s="886"/>
      <c r="O102" s="886"/>
      <c r="P102" s="886"/>
      <c r="Q102" s="886"/>
      <c r="R102" s="842"/>
      <c r="S102" s="843"/>
      <c r="T102" s="843"/>
      <c r="U102" s="843"/>
      <c r="V102" s="844"/>
      <c r="W102" s="168"/>
      <c r="X102" s="169"/>
      <c r="Y102" s="169"/>
      <c r="Z102" s="692"/>
      <c r="AA102" s="544"/>
      <c r="AB102" s="690"/>
    </row>
    <row r="103" spans="1:28" ht="37.5" customHeight="1">
      <c r="A103" s="147"/>
      <c r="B103" s="148">
        <f t="shared" si="2"/>
        <v>71</v>
      </c>
      <c r="C103" s="165"/>
      <c r="D103" s="166"/>
      <c r="E103" s="166"/>
      <c r="F103" s="166"/>
      <c r="G103" s="166"/>
      <c r="H103" s="166"/>
      <c r="I103" s="166"/>
      <c r="J103" s="166"/>
      <c r="K103" s="166"/>
      <c r="L103" s="167"/>
      <c r="M103" s="886"/>
      <c r="N103" s="886"/>
      <c r="O103" s="886"/>
      <c r="P103" s="886"/>
      <c r="Q103" s="886"/>
      <c r="R103" s="842"/>
      <c r="S103" s="843"/>
      <c r="T103" s="843"/>
      <c r="U103" s="843"/>
      <c r="V103" s="844"/>
      <c r="W103" s="168"/>
      <c r="X103" s="169"/>
      <c r="Y103" s="169"/>
      <c r="Z103" s="692"/>
      <c r="AA103" s="544"/>
      <c r="AB103" s="690"/>
    </row>
    <row r="104" spans="1:28" ht="37.5" customHeight="1">
      <c r="A104" s="147"/>
      <c r="B104" s="148">
        <f t="shared" si="2"/>
        <v>72</v>
      </c>
      <c r="C104" s="165"/>
      <c r="D104" s="166"/>
      <c r="E104" s="166"/>
      <c r="F104" s="166"/>
      <c r="G104" s="166"/>
      <c r="H104" s="166"/>
      <c r="I104" s="166"/>
      <c r="J104" s="166"/>
      <c r="K104" s="166"/>
      <c r="L104" s="167"/>
      <c r="M104" s="886"/>
      <c r="N104" s="886"/>
      <c r="O104" s="886"/>
      <c r="P104" s="886"/>
      <c r="Q104" s="886"/>
      <c r="R104" s="842"/>
      <c r="S104" s="843"/>
      <c r="T104" s="843"/>
      <c r="U104" s="843"/>
      <c r="V104" s="844"/>
      <c r="W104" s="168"/>
      <c r="X104" s="169"/>
      <c r="Y104" s="169"/>
      <c r="Z104" s="692"/>
      <c r="AA104" s="544"/>
      <c r="AB104" s="690"/>
    </row>
    <row r="105" spans="1:28" ht="37.5" customHeight="1">
      <c r="A105" s="147"/>
      <c r="B105" s="148">
        <f t="shared" si="2"/>
        <v>73</v>
      </c>
      <c r="C105" s="165"/>
      <c r="D105" s="166"/>
      <c r="E105" s="166"/>
      <c r="F105" s="166"/>
      <c r="G105" s="166"/>
      <c r="H105" s="166"/>
      <c r="I105" s="166"/>
      <c r="J105" s="166"/>
      <c r="K105" s="166"/>
      <c r="L105" s="167"/>
      <c r="M105" s="886"/>
      <c r="N105" s="886"/>
      <c r="O105" s="886"/>
      <c r="P105" s="886"/>
      <c r="Q105" s="886"/>
      <c r="R105" s="842"/>
      <c r="S105" s="843"/>
      <c r="T105" s="843"/>
      <c r="U105" s="843"/>
      <c r="V105" s="844"/>
      <c r="W105" s="168"/>
      <c r="X105" s="169"/>
      <c r="Y105" s="169"/>
      <c r="Z105" s="692"/>
      <c r="AA105" s="544"/>
      <c r="AB105" s="690"/>
    </row>
    <row r="106" spans="1:28" ht="37.5" customHeight="1">
      <c r="A106" s="147"/>
      <c r="B106" s="148">
        <f t="shared" si="2"/>
        <v>74</v>
      </c>
      <c r="C106" s="165"/>
      <c r="D106" s="166"/>
      <c r="E106" s="166"/>
      <c r="F106" s="166"/>
      <c r="G106" s="166"/>
      <c r="H106" s="166"/>
      <c r="I106" s="166"/>
      <c r="J106" s="166"/>
      <c r="K106" s="166"/>
      <c r="L106" s="167"/>
      <c r="M106" s="886"/>
      <c r="N106" s="886"/>
      <c r="O106" s="886"/>
      <c r="P106" s="886"/>
      <c r="Q106" s="886"/>
      <c r="R106" s="842"/>
      <c r="S106" s="843"/>
      <c r="T106" s="843"/>
      <c r="U106" s="843"/>
      <c r="V106" s="844"/>
      <c r="W106" s="168"/>
      <c r="X106" s="169"/>
      <c r="Y106" s="169"/>
      <c r="Z106" s="692"/>
      <c r="AA106" s="544"/>
      <c r="AB106" s="690"/>
    </row>
    <row r="107" spans="1:28" ht="37.5" customHeight="1">
      <c r="A107" s="147"/>
      <c r="B107" s="148">
        <f t="shared" si="2"/>
        <v>75</v>
      </c>
      <c r="C107" s="165"/>
      <c r="D107" s="166"/>
      <c r="E107" s="166"/>
      <c r="F107" s="166"/>
      <c r="G107" s="166"/>
      <c r="H107" s="166"/>
      <c r="I107" s="166"/>
      <c r="J107" s="166"/>
      <c r="K107" s="166"/>
      <c r="L107" s="167"/>
      <c r="M107" s="886"/>
      <c r="N107" s="886"/>
      <c r="O107" s="886"/>
      <c r="P107" s="886"/>
      <c r="Q107" s="886"/>
      <c r="R107" s="842"/>
      <c r="S107" s="843"/>
      <c r="T107" s="843"/>
      <c r="U107" s="843"/>
      <c r="V107" s="844"/>
      <c r="W107" s="168"/>
      <c r="X107" s="169"/>
      <c r="Y107" s="169"/>
      <c r="Z107" s="692"/>
      <c r="AA107" s="544"/>
      <c r="AB107" s="690"/>
    </row>
    <row r="108" spans="1:28" ht="37.5" customHeight="1">
      <c r="A108" s="147"/>
      <c r="B108" s="148">
        <f t="shared" si="2"/>
        <v>76</v>
      </c>
      <c r="C108" s="165"/>
      <c r="D108" s="166"/>
      <c r="E108" s="166"/>
      <c r="F108" s="166"/>
      <c r="G108" s="166"/>
      <c r="H108" s="166"/>
      <c r="I108" s="166"/>
      <c r="J108" s="166"/>
      <c r="K108" s="166"/>
      <c r="L108" s="167"/>
      <c r="M108" s="886"/>
      <c r="N108" s="886"/>
      <c r="O108" s="886"/>
      <c r="P108" s="886"/>
      <c r="Q108" s="886"/>
      <c r="R108" s="842"/>
      <c r="S108" s="843"/>
      <c r="T108" s="843"/>
      <c r="U108" s="843"/>
      <c r="V108" s="844"/>
      <c r="W108" s="168"/>
      <c r="X108" s="169"/>
      <c r="Y108" s="169"/>
      <c r="Z108" s="692"/>
      <c r="AA108" s="544"/>
      <c r="AB108" s="690"/>
    </row>
    <row r="109" spans="1:28" ht="37.5" customHeight="1">
      <c r="A109" s="147"/>
      <c r="B109" s="148">
        <f t="shared" si="2"/>
        <v>77</v>
      </c>
      <c r="C109" s="165"/>
      <c r="D109" s="166"/>
      <c r="E109" s="166"/>
      <c r="F109" s="166"/>
      <c r="G109" s="166"/>
      <c r="H109" s="166"/>
      <c r="I109" s="166"/>
      <c r="J109" s="166"/>
      <c r="K109" s="166"/>
      <c r="L109" s="167"/>
      <c r="M109" s="886"/>
      <c r="N109" s="886"/>
      <c r="O109" s="886"/>
      <c r="P109" s="886"/>
      <c r="Q109" s="886"/>
      <c r="R109" s="842"/>
      <c r="S109" s="843"/>
      <c r="T109" s="843"/>
      <c r="U109" s="843"/>
      <c r="V109" s="844"/>
      <c r="W109" s="168"/>
      <c r="X109" s="169"/>
      <c r="Y109" s="169"/>
      <c r="Z109" s="692"/>
      <c r="AA109" s="544"/>
      <c r="AB109" s="690"/>
    </row>
    <row r="110" spans="1:28" ht="37.5" customHeight="1">
      <c r="A110" s="147"/>
      <c r="B110" s="148">
        <f t="shared" si="2"/>
        <v>78</v>
      </c>
      <c r="C110" s="165"/>
      <c r="D110" s="166"/>
      <c r="E110" s="166"/>
      <c r="F110" s="166"/>
      <c r="G110" s="166"/>
      <c r="H110" s="166"/>
      <c r="I110" s="166"/>
      <c r="J110" s="166"/>
      <c r="K110" s="166"/>
      <c r="L110" s="167"/>
      <c r="M110" s="886"/>
      <c r="N110" s="886"/>
      <c r="O110" s="886"/>
      <c r="P110" s="886"/>
      <c r="Q110" s="886"/>
      <c r="R110" s="842"/>
      <c r="S110" s="843"/>
      <c r="T110" s="843"/>
      <c r="U110" s="843"/>
      <c r="V110" s="844"/>
      <c r="W110" s="168"/>
      <c r="X110" s="169"/>
      <c r="Y110" s="169"/>
      <c r="Z110" s="692"/>
      <c r="AA110" s="544"/>
      <c r="AB110" s="690"/>
    </row>
    <row r="111" spans="1:28" ht="37.5" customHeight="1">
      <c r="A111" s="147"/>
      <c r="B111" s="148">
        <f t="shared" si="2"/>
        <v>79</v>
      </c>
      <c r="C111" s="165"/>
      <c r="D111" s="166"/>
      <c r="E111" s="166"/>
      <c r="F111" s="166"/>
      <c r="G111" s="166"/>
      <c r="H111" s="166"/>
      <c r="I111" s="166"/>
      <c r="J111" s="166"/>
      <c r="K111" s="166"/>
      <c r="L111" s="167"/>
      <c r="M111" s="886"/>
      <c r="N111" s="886"/>
      <c r="O111" s="886"/>
      <c r="P111" s="886"/>
      <c r="Q111" s="886"/>
      <c r="R111" s="842"/>
      <c r="S111" s="843"/>
      <c r="T111" s="843"/>
      <c r="U111" s="843"/>
      <c r="V111" s="844"/>
      <c r="W111" s="168"/>
      <c r="X111" s="169"/>
      <c r="Y111" s="169"/>
      <c r="Z111" s="692"/>
      <c r="AA111" s="544"/>
      <c r="AB111" s="690"/>
    </row>
    <row r="112" spans="1:28" ht="37.5" customHeight="1">
      <c r="A112" s="147"/>
      <c r="B112" s="148">
        <f t="shared" si="2"/>
        <v>80</v>
      </c>
      <c r="C112" s="165"/>
      <c r="D112" s="166"/>
      <c r="E112" s="166"/>
      <c r="F112" s="166"/>
      <c r="G112" s="166"/>
      <c r="H112" s="166"/>
      <c r="I112" s="166"/>
      <c r="J112" s="166"/>
      <c r="K112" s="166"/>
      <c r="L112" s="167"/>
      <c r="M112" s="886"/>
      <c r="N112" s="886"/>
      <c r="O112" s="886"/>
      <c r="P112" s="886"/>
      <c r="Q112" s="886"/>
      <c r="R112" s="842"/>
      <c r="S112" s="843"/>
      <c r="T112" s="843"/>
      <c r="U112" s="843"/>
      <c r="V112" s="844"/>
      <c r="W112" s="168"/>
      <c r="X112" s="169"/>
      <c r="Y112" s="169"/>
      <c r="Z112" s="692"/>
      <c r="AA112" s="544"/>
      <c r="AB112" s="690"/>
    </row>
    <row r="113" spans="1:28" ht="37.5" customHeight="1">
      <c r="A113" s="147"/>
      <c r="B113" s="148">
        <f t="shared" si="2"/>
        <v>81</v>
      </c>
      <c r="C113" s="165"/>
      <c r="D113" s="166"/>
      <c r="E113" s="166"/>
      <c r="F113" s="166"/>
      <c r="G113" s="166"/>
      <c r="H113" s="166"/>
      <c r="I113" s="166"/>
      <c r="J113" s="166"/>
      <c r="K113" s="166"/>
      <c r="L113" s="167"/>
      <c r="M113" s="886"/>
      <c r="N113" s="886"/>
      <c r="O113" s="886"/>
      <c r="P113" s="886"/>
      <c r="Q113" s="886"/>
      <c r="R113" s="842"/>
      <c r="S113" s="843"/>
      <c r="T113" s="843"/>
      <c r="U113" s="843"/>
      <c r="V113" s="844"/>
      <c r="W113" s="168"/>
      <c r="X113" s="169"/>
      <c r="Y113" s="169"/>
      <c r="Z113" s="692"/>
      <c r="AA113" s="544"/>
      <c r="AB113" s="690"/>
    </row>
    <row r="114" spans="1:28" ht="37.5" customHeight="1">
      <c r="A114" s="147"/>
      <c r="B114" s="148">
        <f t="shared" si="2"/>
        <v>82</v>
      </c>
      <c r="C114" s="165"/>
      <c r="D114" s="166"/>
      <c r="E114" s="166"/>
      <c r="F114" s="166"/>
      <c r="G114" s="166"/>
      <c r="H114" s="166"/>
      <c r="I114" s="166"/>
      <c r="J114" s="166"/>
      <c r="K114" s="166"/>
      <c r="L114" s="167"/>
      <c r="M114" s="886"/>
      <c r="N114" s="886"/>
      <c r="O114" s="886"/>
      <c r="P114" s="886"/>
      <c r="Q114" s="886"/>
      <c r="R114" s="842"/>
      <c r="S114" s="843"/>
      <c r="T114" s="843"/>
      <c r="U114" s="843"/>
      <c r="V114" s="844"/>
      <c r="W114" s="168"/>
      <c r="X114" s="169"/>
      <c r="Y114" s="169"/>
      <c r="Z114" s="692"/>
      <c r="AA114" s="544"/>
      <c r="AB114" s="690"/>
    </row>
    <row r="115" spans="1:28" ht="37.5" customHeight="1">
      <c r="A115" s="147"/>
      <c r="B115" s="148">
        <f t="shared" si="2"/>
        <v>83</v>
      </c>
      <c r="C115" s="165"/>
      <c r="D115" s="166"/>
      <c r="E115" s="166"/>
      <c r="F115" s="166"/>
      <c r="G115" s="166"/>
      <c r="H115" s="166"/>
      <c r="I115" s="166"/>
      <c r="J115" s="166"/>
      <c r="K115" s="166"/>
      <c r="L115" s="167"/>
      <c r="M115" s="886"/>
      <c r="N115" s="886"/>
      <c r="O115" s="886"/>
      <c r="P115" s="886"/>
      <c r="Q115" s="886"/>
      <c r="R115" s="842"/>
      <c r="S115" s="843"/>
      <c r="T115" s="843"/>
      <c r="U115" s="843"/>
      <c r="V115" s="844"/>
      <c r="W115" s="168"/>
      <c r="X115" s="169"/>
      <c r="Y115" s="169"/>
      <c r="Z115" s="692"/>
      <c r="AA115" s="544"/>
      <c r="AB115" s="690"/>
    </row>
    <row r="116" spans="1:28" ht="37.5" customHeight="1">
      <c r="A116" s="147"/>
      <c r="B116" s="148">
        <f t="shared" si="2"/>
        <v>84</v>
      </c>
      <c r="C116" s="165"/>
      <c r="D116" s="166"/>
      <c r="E116" s="166"/>
      <c r="F116" s="166"/>
      <c r="G116" s="166"/>
      <c r="H116" s="166"/>
      <c r="I116" s="166"/>
      <c r="J116" s="166"/>
      <c r="K116" s="166"/>
      <c r="L116" s="167"/>
      <c r="M116" s="886"/>
      <c r="N116" s="886"/>
      <c r="O116" s="886"/>
      <c r="P116" s="886"/>
      <c r="Q116" s="886"/>
      <c r="R116" s="842"/>
      <c r="S116" s="843"/>
      <c r="T116" s="843"/>
      <c r="U116" s="843"/>
      <c r="V116" s="844"/>
      <c r="W116" s="168"/>
      <c r="X116" s="169"/>
      <c r="Y116" s="169"/>
      <c r="Z116" s="692"/>
      <c r="AA116" s="544"/>
      <c r="AB116" s="690"/>
    </row>
    <row r="117" spans="1:28" ht="37.5" customHeight="1">
      <c r="A117" s="147"/>
      <c r="B117" s="148">
        <f t="shared" si="2"/>
        <v>85</v>
      </c>
      <c r="C117" s="165"/>
      <c r="D117" s="166"/>
      <c r="E117" s="166"/>
      <c r="F117" s="166"/>
      <c r="G117" s="166"/>
      <c r="H117" s="166"/>
      <c r="I117" s="166"/>
      <c r="J117" s="166"/>
      <c r="K117" s="166"/>
      <c r="L117" s="167"/>
      <c r="M117" s="886"/>
      <c r="N117" s="886"/>
      <c r="O117" s="886"/>
      <c r="P117" s="886"/>
      <c r="Q117" s="886"/>
      <c r="R117" s="842"/>
      <c r="S117" s="843"/>
      <c r="T117" s="843"/>
      <c r="U117" s="843"/>
      <c r="V117" s="844"/>
      <c r="W117" s="168"/>
      <c r="X117" s="169"/>
      <c r="Y117" s="169"/>
      <c r="Z117" s="692"/>
      <c r="AA117" s="544"/>
      <c r="AB117" s="690"/>
    </row>
    <row r="118" spans="1:28" ht="37.5" customHeight="1">
      <c r="A118" s="147"/>
      <c r="B118" s="148">
        <f t="shared" si="2"/>
        <v>86</v>
      </c>
      <c r="C118" s="165"/>
      <c r="D118" s="166"/>
      <c r="E118" s="166"/>
      <c r="F118" s="166"/>
      <c r="G118" s="166"/>
      <c r="H118" s="166"/>
      <c r="I118" s="166"/>
      <c r="J118" s="166"/>
      <c r="K118" s="166"/>
      <c r="L118" s="167"/>
      <c r="M118" s="886"/>
      <c r="N118" s="886"/>
      <c r="O118" s="886"/>
      <c r="P118" s="886"/>
      <c r="Q118" s="886"/>
      <c r="R118" s="842"/>
      <c r="S118" s="843"/>
      <c r="T118" s="843"/>
      <c r="U118" s="843"/>
      <c r="V118" s="844"/>
      <c r="W118" s="168"/>
      <c r="X118" s="169"/>
      <c r="Y118" s="169"/>
      <c r="Z118" s="692"/>
      <c r="AA118" s="544"/>
      <c r="AB118" s="690"/>
    </row>
    <row r="119" spans="1:28" ht="37.5" customHeight="1">
      <c r="A119" s="147"/>
      <c r="B119" s="148">
        <f t="shared" si="2"/>
        <v>87</v>
      </c>
      <c r="C119" s="165"/>
      <c r="D119" s="166"/>
      <c r="E119" s="166"/>
      <c r="F119" s="166"/>
      <c r="G119" s="166"/>
      <c r="H119" s="166"/>
      <c r="I119" s="166"/>
      <c r="J119" s="166"/>
      <c r="K119" s="166"/>
      <c r="L119" s="167"/>
      <c r="M119" s="886"/>
      <c r="N119" s="886"/>
      <c r="O119" s="886"/>
      <c r="P119" s="886"/>
      <c r="Q119" s="886"/>
      <c r="R119" s="842"/>
      <c r="S119" s="843"/>
      <c r="T119" s="843"/>
      <c r="U119" s="843"/>
      <c r="V119" s="844"/>
      <c r="W119" s="168"/>
      <c r="X119" s="169"/>
      <c r="Y119" s="169"/>
      <c r="Z119" s="692"/>
      <c r="AA119" s="544"/>
      <c r="AB119" s="690"/>
    </row>
    <row r="120" spans="1:28" ht="37.5" customHeight="1">
      <c r="A120" s="147"/>
      <c r="B120" s="148">
        <f t="shared" si="2"/>
        <v>88</v>
      </c>
      <c r="C120" s="165"/>
      <c r="D120" s="166"/>
      <c r="E120" s="166"/>
      <c r="F120" s="166"/>
      <c r="G120" s="166"/>
      <c r="H120" s="166"/>
      <c r="I120" s="166"/>
      <c r="J120" s="166"/>
      <c r="K120" s="166"/>
      <c r="L120" s="167"/>
      <c r="M120" s="886"/>
      <c r="N120" s="886"/>
      <c r="O120" s="886"/>
      <c r="P120" s="886"/>
      <c r="Q120" s="886"/>
      <c r="R120" s="842"/>
      <c r="S120" s="843"/>
      <c r="T120" s="843"/>
      <c r="U120" s="843"/>
      <c r="V120" s="844"/>
      <c r="W120" s="168"/>
      <c r="X120" s="169"/>
      <c r="Y120" s="169"/>
      <c r="Z120" s="692"/>
      <c r="AA120" s="544"/>
      <c r="AB120" s="690"/>
    </row>
    <row r="121" spans="1:28" ht="37.5" customHeight="1">
      <c r="A121" s="147"/>
      <c r="B121" s="148">
        <f t="shared" si="2"/>
        <v>89</v>
      </c>
      <c r="C121" s="165"/>
      <c r="D121" s="166"/>
      <c r="E121" s="166"/>
      <c r="F121" s="166"/>
      <c r="G121" s="166"/>
      <c r="H121" s="166"/>
      <c r="I121" s="166"/>
      <c r="J121" s="166"/>
      <c r="K121" s="166"/>
      <c r="L121" s="167"/>
      <c r="M121" s="886"/>
      <c r="N121" s="886"/>
      <c r="O121" s="886"/>
      <c r="P121" s="886"/>
      <c r="Q121" s="886"/>
      <c r="R121" s="842"/>
      <c r="S121" s="843"/>
      <c r="T121" s="843"/>
      <c r="U121" s="843"/>
      <c r="V121" s="844"/>
      <c r="W121" s="168"/>
      <c r="X121" s="169"/>
      <c r="Y121" s="169"/>
      <c r="Z121" s="692"/>
      <c r="AA121" s="544"/>
      <c r="AB121" s="690"/>
    </row>
    <row r="122" spans="1:28" ht="37.5" customHeight="1">
      <c r="A122" s="147"/>
      <c r="B122" s="148">
        <f t="shared" si="2"/>
        <v>90</v>
      </c>
      <c r="C122" s="165"/>
      <c r="D122" s="166"/>
      <c r="E122" s="166"/>
      <c r="F122" s="166"/>
      <c r="G122" s="166"/>
      <c r="H122" s="166"/>
      <c r="I122" s="166"/>
      <c r="J122" s="166"/>
      <c r="K122" s="166"/>
      <c r="L122" s="167"/>
      <c r="M122" s="886"/>
      <c r="N122" s="886"/>
      <c r="O122" s="886"/>
      <c r="P122" s="886"/>
      <c r="Q122" s="886"/>
      <c r="R122" s="842"/>
      <c r="S122" s="843"/>
      <c r="T122" s="843"/>
      <c r="U122" s="843"/>
      <c r="V122" s="844"/>
      <c r="W122" s="168"/>
      <c r="X122" s="169"/>
      <c r="Y122" s="169"/>
      <c r="Z122" s="692"/>
      <c r="AA122" s="544"/>
      <c r="AB122" s="690"/>
    </row>
    <row r="123" spans="1:28" ht="37.5" customHeight="1">
      <c r="A123" s="147"/>
      <c r="B123" s="148">
        <f t="shared" si="2"/>
        <v>91</v>
      </c>
      <c r="C123" s="165"/>
      <c r="D123" s="166"/>
      <c r="E123" s="166"/>
      <c r="F123" s="166"/>
      <c r="G123" s="166"/>
      <c r="H123" s="166"/>
      <c r="I123" s="166"/>
      <c r="J123" s="166"/>
      <c r="K123" s="166"/>
      <c r="L123" s="167"/>
      <c r="M123" s="886"/>
      <c r="N123" s="886"/>
      <c r="O123" s="886"/>
      <c r="P123" s="886"/>
      <c r="Q123" s="886"/>
      <c r="R123" s="842"/>
      <c r="S123" s="843"/>
      <c r="T123" s="843"/>
      <c r="U123" s="843"/>
      <c r="V123" s="844"/>
      <c r="W123" s="168"/>
      <c r="X123" s="169"/>
      <c r="Y123" s="169"/>
      <c r="Z123" s="692"/>
      <c r="AA123" s="544"/>
      <c r="AB123" s="690"/>
    </row>
    <row r="124" spans="1:28" ht="37.5" customHeight="1">
      <c r="A124" s="147"/>
      <c r="B124" s="148">
        <f t="shared" si="2"/>
        <v>92</v>
      </c>
      <c r="C124" s="165"/>
      <c r="D124" s="166"/>
      <c r="E124" s="166"/>
      <c r="F124" s="166"/>
      <c r="G124" s="166"/>
      <c r="H124" s="166"/>
      <c r="I124" s="166"/>
      <c r="J124" s="166"/>
      <c r="K124" s="166"/>
      <c r="L124" s="167"/>
      <c r="M124" s="886"/>
      <c r="N124" s="886"/>
      <c r="O124" s="886"/>
      <c r="P124" s="886"/>
      <c r="Q124" s="886"/>
      <c r="R124" s="842"/>
      <c r="S124" s="843"/>
      <c r="T124" s="843"/>
      <c r="U124" s="843"/>
      <c r="V124" s="844"/>
      <c r="W124" s="168"/>
      <c r="X124" s="169"/>
      <c r="Y124" s="169"/>
      <c r="Z124" s="692"/>
      <c r="AA124" s="544"/>
      <c r="AB124" s="690"/>
    </row>
    <row r="125" spans="1:28" ht="37.5" customHeight="1">
      <c r="A125" s="147"/>
      <c r="B125" s="148">
        <f t="shared" ref="B125:B130" si="3">B124+1</f>
        <v>93</v>
      </c>
      <c r="C125" s="165"/>
      <c r="D125" s="166"/>
      <c r="E125" s="166"/>
      <c r="F125" s="166"/>
      <c r="G125" s="166"/>
      <c r="H125" s="166"/>
      <c r="I125" s="166"/>
      <c r="J125" s="166"/>
      <c r="K125" s="166"/>
      <c r="L125" s="167"/>
      <c r="M125" s="886"/>
      <c r="N125" s="886"/>
      <c r="O125" s="886"/>
      <c r="P125" s="886"/>
      <c r="Q125" s="886"/>
      <c r="R125" s="842"/>
      <c r="S125" s="843"/>
      <c r="T125" s="843"/>
      <c r="U125" s="843"/>
      <c r="V125" s="844"/>
      <c r="W125" s="168"/>
      <c r="X125" s="169"/>
      <c r="Y125" s="169"/>
      <c r="Z125" s="692"/>
      <c r="AA125" s="544"/>
      <c r="AB125" s="690"/>
    </row>
    <row r="126" spans="1:28" ht="37.5" customHeight="1">
      <c r="A126" s="147"/>
      <c r="B126" s="148">
        <f t="shared" si="3"/>
        <v>94</v>
      </c>
      <c r="C126" s="165"/>
      <c r="D126" s="166"/>
      <c r="E126" s="166"/>
      <c r="F126" s="166"/>
      <c r="G126" s="166"/>
      <c r="H126" s="166"/>
      <c r="I126" s="166"/>
      <c r="J126" s="166"/>
      <c r="K126" s="166"/>
      <c r="L126" s="167"/>
      <c r="M126" s="886"/>
      <c r="N126" s="886"/>
      <c r="O126" s="886"/>
      <c r="P126" s="886"/>
      <c r="Q126" s="886"/>
      <c r="R126" s="842"/>
      <c r="S126" s="843"/>
      <c r="T126" s="843"/>
      <c r="U126" s="843"/>
      <c r="V126" s="844"/>
      <c r="W126" s="168"/>
      <c r="X126" s="169"/>
      <c r="Y126" s="169"/>
      <c r="Z126" s="692"/>
      <c r="AA126" s="544"/>
      <c r="AB126" s="690"/>
    </row>
    <row r="127" spans="1:28" ht="37.5" customHeight="1">
      <c r="A127" s="147"/>
      <c r="B127" s="148">
        <f t="shared" si="3"/>
        <v>95</v>
      </c>
      <c r="C127" s="165"/>
      <c r="D127" s="166"/>
      <c r="E127" s="166"/>
      <c r="F127" s="166"/>
      <c r="G127" s="166"/>
      <c r="H127" s="166"/>
      <c r="I127" s="166"/>
      <c r="J127" s="166"/>
      <c r="K127" s="166"/>
      <c r="L127" s="167"/>
      <c r="M127" s="886"/>
      <c r="N127" s="886"/>
      <c r="O127" s="886"/>
      <c r="P127" s="886"/>
      <c r="Q127" s="886"/>
      <c r="R127" s="842"/>
      <c r="S127" s="843"/>
      <c r="T127" s="843"/>
      <c r="U127" s="843"/>
      <c r="V127" s="844"/>
      <c r="W127" s="168"/>
      <c r="X127" s="169"/>
      <c r="Y127" s="169"/>
      <c r="Z127" s="692"/>
      <c r="AA127" s="544"/>
      <c r="AB127" s="690"/>
    </row>
    <row r="128" spans="1:28" ht="37.5" customHeight="1">
      <c r="A128" s="147"/>
      <c r="B128" s="148">
        <f t="shared" si="3"/>
        <v>96</v>
      </c>
      <c r="C128" s="165"/>
      <c r="D128" s="166"/>
      <c r="E128" s="166"/>
      <c r="F128" s="166"/>
      <c r="G128" s="166"/>
      <c r="H128" s="166"/>
      <c r="I128" s="166"/>
      <c r="J128" s="166"/>
      <c r="K128" s="166"/>
      <c r="L128" s="167"/>
      <c r="M128" s="886"/>
      <c r="N128" s="886"/>
      <c r="O128" s="886"/>
      <c r="P128" s="886"/>
      <c r="Q128" s="886"/>
      <c r="R128" s="842"/>
      <c r="S128" s="843"/>
      <c r="T128" s="843"/>
      <c r="U128" s="843"/>
      <c r="V128" s="844"/>
      <c r="W128" s="168"/>
      <c r="X128" s="169"/>
      <c r="Y128" s="169"/>
      <c r="Z128" s="692"/>
      <c r="AA128" s="544"/>
      <c r="AB128" s="690"/>
    </row>
    <row r="129" spans="1:28" ht="37.5" customHeight="1">
      <c r="A129" s="147"/>
      <c r="B129" s="148">
        <f t="shared" si="3"/>
        <v>97</v>
      </c>
      <c r="C129" s="165"/>
      <c r="D129" s="166"/>
      <c r="E129" s="166"/>
      <c r="F129" s="166"/>
      <c r="G129" s="166"/>
      <c r="H129" s="166"/>
      <c r="I129" s="166"/>
      <c r="J129" s="166"/>
      <c r="K129" s="166"/>
      <c r="L129" s="167"/>
      <c r="M129" s="886"/>
      <c r="N129" s="886"/>
      <c r="O129" s="886"/>
      <c r="P129" s="886"/>
      <c r="Q129" s="886"/>
      <c r="R129" s="842"/>
      <c r="S129" s="843"/>
      <c r="T129" s="843"/>
      <c r="U129" s="843"/>
      <c r="V129" s="844"/>
      <c r="W129" s="168"/>
      <c r="X129" s="169"/>
      <c r="Y129" s="169"/>
      <c r="Z129" s="692"/>
      <c r="AA129" s="544"/>
      <c r="AB129" s="690"/>
    </row>
    <row r="130" spans="1:28" ht="37.5" customHeight="1">
      <c r="A130" s="147"/>
      <c r="B130" s="148">
        <f t="shared" si="3"/>
        <v>98</v>
      </c>
      <c r="C130" s="165"/>
      <c r="D130" s="166"/>
      <c r="E130" s="166"/>
      <c r="F130" s="166"/>
      <c r="G130" s="166"/>
      <c r="H130" s="166"/>
      <c r="I130" s="166"/>
      <c r="J130" s="166"/>
      <c r="K130" s="166"/>
      <c r="L130" s="167"/>
      <c r="M130" s="886"/>
      <c r="N130" s="886"/>
      <c r="O130" s="886"/>
      <c r="P130" s="886"/>
      <c r="Q130" s="886"/>
      <c r="R130" s="842"/>
      <c r="S130" s="843"/>
      <c r="T130" s="843"/>
      <c r="U130" s="843"/>
      <c r="V130" s="844"/>
      <c r="W130" s="168"/>
      <c r="X130" s="169"/>
      <c r="Y130" s="169"/>
      <c r="Z130" s="692"/>
      <c r="AA130" s="544"/>
      <c r="AB130" s="690"/>
    </row>
    <row r="131" spans="1:28" ht="37.5" customHeight="1">
      <c r="A131" s="147"/>
      <c r="B131" s="148">
        <f t="shared" ref="B131:B132" si="4">B130+1</f>
        <v>99</v>
      </c>
      <c r="C131" s="165"/>
      <c r="D131" s="166"/>
      <c r="E131" s="166"/>
      <c r="F131" s="166"/>
      <c r="G131" s="166"/>
      <c r="H131" s="166"/>
      <c r="I131" s="166"/>
      <c r="J131" s="166"/>
      <c r="K131" s="166"/>
      <c r="L131" s="167"/>
      <c r="M131" s="886"/>
      <c r="N131" s="886"/>
      <c r="O131" s="886"/>
      <c r="P131" s="886"/>
      <c r="Q131" s="886"/>
      <c r="R131" s="842"/>
      <c r="S131" s="843"/>
      <c r="T131" s="843"/>
      <c r="U131" s="843"/>
      <c r="V131" s="844"/>
      <c r="W131" s="168"/>
      <c r="X131" s="169"/>
      <c r="Y131" s="169"/>
      <c r="Z131" s="692"/>
      <c r="AA131" s="544"/>
      <c r="AB131" s="690"/>
    </row>
    <row r="132" spans="1:28" ht="37.5" customHeight="1" thickBot="1">
      <c r="A132" s="147"/>
      <c r="B132" s="148">
        <f t="shared" si="4"/>
        <v>100</v>
      </c>
      <c r="C132" s="170"/>
      <c r="D132" s="171"/>
      <c r="E132" s="171"/>
      <c r="F132" s="171"/>
      <c r="G132" s="171"/>
      <c r="H132" s="171"/>
      <c r="I132" s="171"/>
      <c r="J132" s="171"/>
      <c r="K132" s="171"/>
      <c r="L132" s="172"/>
      <c r="M132" s="890"/>
      <c r="N132" s="890"/>
      <c r="O132" s="890"/>
      <c r="P132" s="890"/>
      <c r="Q132" s="890"/>
      <c r="R132" s="839"/>
      <c r="S132" s="840"/>
      <c r="T132" s="840"/>
      <c r="U132" s="840"/>
      <c r="V132" s="841"/>
      <c r="W132" s="173"/>
      <c r="X132" s="174"/>
      <c r="Y132" s="174"/>
      <c r="Z132" s="693"/>
      <c r="AA132" s="688"/>
      <c r="AB132" s="690"/>
    </row>
    <row r="133" spans="1:28" ht="4.5" customHeight="1">
      <c r="A133" s="19"/>
    </row>
    <row r="134" spans="1:28" ht="28.5" customHeight="1">
      <c r="B134" s="23"/>
      <c r="C134" s="889"/>
      <c r="D134" s="889"/>
      <c r="E134" s="889"/>
      <c r="F134" s="889"/>
      <c r="G134" s="889"/>
      <c r="H134" s="889"/>
      <c r="I134" s="889"/>
      <c r="J134" s="889"/>
      <c r="K134" s="889"/>
      <c r="L134" s="889"/>
      <c r="M134" s="889"/>
      <c r="N134" s="889"/>
      <c r="O134" s="889"/>
      <c r="P134" s="889"/>
      <c r="Q134" s="889"/>
      <c r="R134" s="889"/>
      <c r="S134" s="889"/>
      <c r="T134" s="889"/>
      <c r="U134" s="889"/>
      <c r="V134" s="889"/>
      <c r="W134" s="889"/>
      <c r="X134" s="889"/>
      <c r="Y134" s="889"/>
      <c r="Z134" s="889"/>
      <c r="AA134" s="889"/>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AH111"/>
  <sheetViews>
    <sheetView view="pageBreakPreview" topLeftCell="J1" zoomScale="70" zoomScaleNormal="85" zoomScaleSheetLayoutView="70" zoomScalePageLayoutView="70" workbookViewId="0">
      <selection activeCell="S12" sqref="S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49" t="s">
        <v>81</v>
      </c>
      <c r="B1" s="176"/>
      <c r="C1" s="176"/>
      <c r="D1" s="176"/>
      <c r="E1" s="176"/>
      <c r="F1" s="176"/>
      <c r="G1" s="179" t="s">
        <v>402</v>
      </c>
      <c r="H1" s="176"/>
      <c r="I1" s="176"/>
      <c r="J1" s="176"/>
      <c r="K1" s="176"/>
      <c r="L1" s="176"/>
      <c r="M1" s="176"/>
      <c r="N1" s="176"/>
      <c r="O1" s="176"/>
      <c r="P1" s="176"/>
      <c r="Q1" s="176"/>
      <c r="R1" s="176"/>
      <c r="S1" s="176"/>
      <c r="T1" s="176"/>
      <c r="U1" s="176"/>
      <c r="V1" s="176"/>
      <c r="W1" s="177"/>
      <c r="X1" s="177"/>
      <c r="Y1" s="177"/>
      <c r="Z1" s="177"/>
      <c r="AA1" s="177"/>
      <c r="AB1" s="177"/>
      <c r="AC1" s="177"/>
      <c r="AD1" s="177"/>
      <c r="AE1" s="177"/>
      <c r="AF1" s="177"/>
      <c r="AG1" s="177"/>
      <c r="AH1" s="177"/>
    </row>
    <row r="2" spans="1:34" ht="21" customHeight="1" thickBot="1">
      <c r="A2" s="176"/>
      <c r="B2" s="179"/>
      <c r="C2" s="179"/>
      <c r="D2" s="179"/>
      <c r="E2" s="179"/>
      <c r="F2" s="179"/>
      <c r="G2" s="179"/>
      <c r="H2" s="179"/>
      <c r="I2" s="179"/>
      <c r="J2" s="179"/>
      <c r="K2" s="179"/>
      <c r="L2" s="179"/>
      <c r="M2" s="179"/>
      <c r="N2" s="179"/>
      <c r="O2" s="179"/>
      <c r="P2" s="179"/>
      <c r="Q2" s="179"/>
      <c r="R2" s="179"/>
      <c r="S2" s="179"/>
      <c r="T2" s="179"/>
      <c r="U2" s="179"/>
      <c r="V2" s="179"/>
      <c r="W2" s="177"/>
      <c r="X2" s="177"/>
      <c r="Y2" s="177"/>
      <c r="Z2" s="177"/>
      <c r="AA2" s="182"/>
      <c r="AB2" s="450"/>
      <c r="AC2" s="450"/>
      <c r="AD2" s="450"/>
      <c r="AE2" s="450"/>
      <c r="AF2" s="450"/>
      <c r="AG2" s="450"/>
      <c r="AH2" s="450"/>
    </row>
    <row r="3" spans="1:34" ht="27" customHeight="1" thickBot="1">
      <c r="A3" s="903" t="s">
        <v>6</v>
      </c>
      <c r="B3" s="903"/>
      <c r="C3" s="904"/>
      <c r="D3" s="900" t="str">
        <f>IF('(入力①) 基本情報入力シート'!M16="","",'(入力①) 基本情報入力シート'!M16)</f>
        <v/>
      </c>
      <c r="E3" s="901"/>
      <c r="F3" s="901"/>
      <c r="G3" s="901"/>
      <c r="H3" s="901"/>
      <c r="I3" s="901"/>
      <c r="J3" s="901"/>
      <c r="K3" s="901"/>
      <c r="L3" s="901"/>
      <c r="M3" s="901"/>
      <c r="N3" s="901"/>
      <c r="O3" s="902"/>
      <c r="P3" s="451"/>
      <c r="Q3" s="452"/>
      <c r="R3" s="452"/>
      <c r="S3" s="176"/>
      <c r="T3" s="176"/>
      <c r="U3" s="176"/>
      <c r="V3" s="452"/>
      <c r="W3" s="176"/>
      <c r="X3" s="176"/>
      <c r="Y3" s="176"/>
      <c r="Z3" s="176"/>
      <c r="AA3" s="176"/>
      <c r="AB3" s="176"/>
      <c r="AC3" s="176"/>
      <c r="AD3" s="176"/>
      <c r="AE3" s="176"/>
      <c r="AF3" s="176"/>
      <c r="AG3" s="176"/>
      <c r="AH3" s="176"/>
    </row>
    <row r="4" spans="1:34" ht="21" customHeight="1" thickBot="1">
      <c r="A4" s="453"/>
      <c r="B4" s="453"/>
      <c r="C4" s="453"/>
      <c r="D4" s="454"/>
      <c r="E4" s="454"/>
      <c r="F4" s="454"/>
      <c r="G4" s="454"/>
      <c r="H4" s="454"/>
      <c r="I4" s="454"/>
      <c r="J4" s="454"/>
      <c r="K4" s="454"/>
      <c r="L4" s="454"/>
      <c r="M4" s="454"/>
      <c r="N4" s="454"/>
      <c r="O4" s="454"/>
      <c r="P4" s="454"/>
      <c r="Q4" s="452"/>
      <c r="R4" s="452"/>
      <c r="S4" s="176"/>
      <c r="T4" s="176"/>
      <c r="U4" s="176"/>
      <c r="V4" s="452"/>
      <c r="W4" s="176"/>
      <c r="X4" s="176"/>
      <c r="Y4" s="176"/>
      <c r="Z4" s="176"/>
      <c r="AA4" s="176"/>
      <c r="AB4" s="176"/>
      <c r="AC4" s="176"/>
      <c r="AD4" s="176"/>
      <c r="AE4" s="176"/>
      <c r="AF4" s="176"/>
      <c r="AG4" s="176"/>
      <c r="AH4" s="176"/>
    </row>
    <row r="5" spans="1:34" ht="27.75" customHeight="1" thickBot="1">
      <c r="A5" s="925" t="s">
        <v>468</v>
      </c>
      <c r="B5" s="926"/>
      <c r="C5" s="926"/>
      <c r="D5" s="926"/>
      <c r="E5" s="926"/>
      <c r="F5" s="926"/>
      <c r="G5" s="926"/>
      <c r="H5" s="926"/>
      <c r="I5" s="926"/>
      <c r="J5" s="926"/>
      <c r="K5" s="926"/>
      <c r="L5" s="926"/>
      <c r="M5" s="926"/>
      <c r="N5" s="926"/>
      <c r="O5" s="455" t="str">
        <f>IF(SUM(AH12:AH111)=0,"",SUM(AH12:AH111))</f>
        <v/>
      </c>
      <c r="P5" s="454"/>
      <c r="Q5" s="452"/>
      <c r="R5" s="452"/>
      <c r="S5" s="176"/>
      <c r="T5" s="176"/>
      <c r="U5" s="176"/>
      <c r="V5" s="452"/>
      <c r="W5" s="176"/>
      <c r="X5" s="176"/>
      <c r="Y5" s="176"/>
      <c r="Z5" s="176"/>
      <c r="AA5" s="176"/>
      <c r="AB5" s="176"/>
      <c r="AC5" s="176"/>
      <c r="AD5" s="176"/>
      <c r="AE5" s="176"/>
      <c r="AF5" s="176"/>
      <c r="AG5" s="176"/>
      <c r="AH5" s="176"/>
    </row>
    <row r="6" spans="1:34" ht="21" customHeight="1" thickBot="1">
      <c r="A6" s="176"/>
      <c r="B6" s="176"/>
      <c r="C6" s="176"/>
      <c r="D6" s="176"/>
      <c r="E6" s="176"/>
      <c r="F6" s="176"/>
      <c r="G6" s="176"/>
      <c r="H6" s="176"/>
      <c r="I6" s="176"/>
      <c r="J6" s="176"/>
      <c r="K6" s="176"/>
      <c r="L6" s="176"/>
      <c r="M6" s="176"/>
      <c r="N6" s="176"/>
      <c r="O6" s="176"/>
      <c r="P6" s="176"/>
      <c r="Q6" s="205"/>
      <c r="R6" s="205"/>
      <c r="S6" s="176"/>
      <c r="T6" s="176"/>
      <c r="U6" s="176"/>
      <c r="V6" s="176"/>
      <c r="W6" s="176"/>
      <c r="X6" s="176"/>
      <c r="Y6" s="176"/>
      <c r="Z6" s="176"/>
      <c r="AA6" s="176"/>
      <c r="AB6" s="176"/>
      <c r="AC6" s="176"/>
      <c r="AD6" s="176"/>
      <c r="AE6" s="176"/>
      <c r="AF6" s="176"/>
      <c r="AG6" s="176"/>
      <c r="AH6" s="456"/>
    </row>
    <row r="7" spans="1:34" ht="18" customHeight="1">
      <c r="A7" s="907"/>
      <c r="B7" s="909" t="s">
        <v>7</v>
      </c>
      <c r="C7" s="910"/>
      <c r="D7" s="910"/>
      <c r="E7" s="910"/>
      <c r="F7" s="910"/>
      <c r="G7" s="910"/>
      <c r="H7" s="910"/>
      <c r="I7" s="910"/>
      <c r="J7" s="910"/>
      <c r="K7" s="911"/>
      <c r="L7" s="915" t="s">
        <v>108</v>
      </c>
      <c r="M7" s="457"/>
      <c r="N7" s="458"/>
      <c r="O7" s="917" t="s">
        <v>126</v>
      </c>
      <c r="P7" s="919" t="s">
        <v>68</v>
      </c>
      <c r="Q7" s="921" t="s">
        <v>412</v>
      </c>
      <c r="R7" s="923" t="s">
        <v>442</v>
      </c>
      <c r="S7" s="459" t="s">
        <v>458</v>
      </c>
      <c r="T7" s="460"/>
      <c r="U7" s="460"/>
      <c r="V7" s="460"/>
      <c r="W7" s="460"/>
      <c r="X7" s="460"/>
      <c r="Y7" s="460"/>
      <c r="Z7" s="460"/>
      <c r="AA7" s="460"/>
      <c r="AB7" s="460"/>
      <c r="AC7" s="460"/>
      <c r="AD7" s="460"/>
      <c r="AE7" s="460"/>
      <c r="AF7" s="460"/>
      <c r="AG7" s="460"/>
      <c r="AH7" s="696"/>
    </row>
    <row r="8" spans="1:34" ht="14.25" customHeight="1">
      <c r="A8" s="908"/>
      <c r="B8" s="912"/>
      <c r="C8" s="913"/>
      <c r="D8" s="913"/>
      <c r="E8" s="913"/>
      <c r="F8" s="913"/>
      <c r="G8" s="913"/>
      <c r="H8" s="913"/>
      <c r="I8" s="913"/>
      <c r="J8" s="913"/>
      <c r="K8" s="914"/>
      <c r="L8" s="916"/>
      <c r="M8" s="927" t="s">
        <v>182</v>
      </c>
      <c r="N8" s="928"/>
      <c r="O8" s="918"/>
      <c r="P8" s="920"/>
      <c r="Q8" s="922"/>
      <c r="R8" s="924"/>
      <c r="S8" s="461"/>
      <c r="T8" s="905" t="s">
        <v>34</v>
      </c>
      <c r="U8" s="906"/>
      <c r="V8" s="938" t="s">
        <v>28</v>
      </c>
      <c r="W8" s="939"/>
      <c r="X8" s="939"/>
      <c r="Y8" s="939"/>
      <c r="Z8" s="939"/>
      <c r="AA8" s="939"/>
      <c r="AB8" s="939"/>
      <c r="AC8" s="939"/>
      <c r="AD8" s="939"/>
      <c r="AE8" s="939"/>
      <c r="AF8" s="939"/>
      <c r="AG8" s="940"/>
      <c r="AH8" s="923" t="s">
        <v>447</v>
      </c>
    </row>
    <row r="9" spans="1:34" ht="13.5" customHeight="1">
      <c r="A9" s="908"/>
      <c r="B9" s="912"/>
      <c r="C9" s="913"/>
      <c r="D9" s="913"/>
      <c r="E9" s="913"/>
      <c r="F9" s="913"/>
      <c r="G9" s="913"/>
      <c r="H9" s="913"/>
      <c r="I9" s="913"/>
      <c r="J9" s="913"/>
      <c r="K9" s="914"/>
      <c r="L9" s="916"/>
      <c r="M9" s="462"/>
      <c r="N9" s="463"/>
      <c r="O9" s="918"/>
      <c r="P9" s="920"/>
      <c r="Q9" s="922"/>
      <c r="R9" s="924"/>
      <c r="S9" s="933" t="s">
        <v>84</v>
      </c>
      <c r="T9" s="934" t="s">
        <v>446</v>
      </c>
      <c r="U9" s="936" t="s">
        <v>111</v>
      </c>
      <c r="V9" s="929" t="s">
        <v>445</v>
      </c>
      <c r="W9" s="930"/>
      <c r="X9" s="930"/>
      <c r="Y9" s="930"/>
      <c r="Z9" s="930"/>
      <c r="AA9" s="930"/>
      <c r="AB9" s="930"/>
      <c r="AC9" s="930"/>
      <c r="AD9" s="930"/>
      <c r="AE9" s="930"/>
      <c r="AF9" s="930"/>
      <c r="AG9" s="931"/>
      <c r="AH9" s="924"/>
    </row>
    <row r="10" spans="1:34" ht="150" customHeight="1">
      <c r="A10" s="908"/>
      <c r="B10" s="912"/>
      <c r="C10" s="913"/>
      <c r="D10" s="913"/>
      <c r="E10" s="913"/>
      <c r="F10" s="913"/>
      <c r="G10" s="913"/>
      <c r="H10" s="913"/>
      <c r="I10" s="913"/>
      <c r="J10" s="913"/>
      <c r="K10" s="914"/>
      <c r="L10" s="916"/>
      <c r="M10" s="464" t="s">
        <v>183</v>
      </c>
      <c r="N10" s="464" t="s">
        <v>184</v>
      </c>
      <c r="O10" s="918"/>
      <c r="P10" s="920"/>
      <c r="Q10" s="922"/>
      <c r="R10" s="924"/>
      <c r="S10" s="933"/>
      <c r="T10" s="935"/>
      <c r="U10" s="937"/>
      <c r="V10" s="927"/>
      <c r="W10" s="932"/>
      <c r="X10" s="932"/>
      <c r="Y10" s="932"/>
      <c r="Z10" s="932"/>
      <c r="AA10" s="932"/>
      <c r="AB10" s="932"/>
      <c r="AC10" s="932"/>
      <c r="AD10" s="932"/>
      <c r="AE10" s="932"/>
      <c r="AF10" s="932"/>
      <c r="AG10" s="928"/>
      <c r="AH10" s="924"/>
    </row>
    <row r="11" spans="1:34" ht="14.25">
      <c r="A11" s="465"/>
      <c r="B11" s="466"/>
      <c r="C11" s="467"/>
      <c r="D11" s="467"/>
      <c r="E11" s="467"/>
      <c r="F11" s="467"/>
      <c r="G11" s="467"/>
      <c r="H11" s="467"/>
      <c r="I11" s="467"/>
      <c r="J11" s="467"/>
      <c r="K11" s="468"/>
      <c r="L11" s="469"/>
      <c r="M11" s="469"/>
      <c r="N11" s="469"/>
      <c r="O11" s="470"/>
      <c r="P11" s="471"/>
      <c r="Q11" s="472"/>
      <c r="R11" s="473"/>
      <c r="S11" s="474"/>
      <c r="T11" s="475"/>
      <c r="U11" s="476"/>
      <c r="V11" s="477"/>
      <c r="W11" s="478"/>
      <c r="X11" s="478"/>
      <c r="Y11" s="478"/>
      <c r="Z11" s="478"/>
      <c r="AA11" s="478"/>
      <c r="AB11" s="478"/>
      <c r="AC11" s="478"/>
      <c r="AD11" s="478"/>
      <c r="AE11" s="478"/>
      <c r="AF11" s="478"/>
      <c r="AG11" s="478"/>
      <c r="AH11" s="473"/>
    </row>
    <row r="12" spans="1:34" ht="36.75" customHeight="1">
      <c r="A12" s="479">
        <v>1</v>
      </c>
      <c r="B12" s="480" t="str">
        <f>IF('(入力①) 基本情報入力シート'!C33="","",'(入力①) 基本情報入力シート'!C33)</f>
        <v/>
      </c>
      <c r="C12" s="481" t="str">
        <f>IF('(入力①) 基本情報入力シート'!D33="","",'(入力①) 基本情報入力シート'!D33)</f>
        <v/>
      </c>
      <c r="D12" s="482" t="str">
        <f>IF('(入力①) 基本情報入力シート'!E33="","",'(入力①) 基本情報入力シート'!E33)</f>
        <v/>
      </c>
      <c r="E12" s="482" t="str">
        <f>IF('(入力①) 基本情報入力シート'!F33="","",'(入力①) 基本情報入力シート'!F33)</f>
        <v/>
      </c>
      <c r="F12" s="482" t="str">
        <f>IF('(入力①) 基本情報入力シート'!G33="","",'(入力①) 基本情報入力シート'!G33)</f>
        <v/>
      </c>
      <c r="G12" s="482" t="str">
        <f>IF('(入力①) 基本情報入力シート'!H33="","",'(入力①) 基本情報入力シート'!H33)</f>
        <v/>
      </c>
      <c r="H12" s="482" t="str">
        <f>IF('(入力①) 基本情報入力シート'!I33="","",'(入力①) 基本情報入力シート'!I33)</f>
        <v/>
      </c>
      <c r="I12" s="482" t="str">
        <f>IF('(入力①) 基本情報入力シート'!J33="","",'(入力①) 基本情報入力シート'!J33)</f>
        <v/>
      </c>
      <c r="J12" s="482" t="str">
        <f>IF('(入力①) 基本情報入力シート'!K33="","",'(入力①) 基本情報入力シート'!K33)</f>
        <v/>
      </c>
      <c r="K12" s="483" t="str">
        <f>IF('(入力①) 基本情報入力シート'!L33="","",'(入力①) 基本情報入力シート'!L33)</f>
        <v/>
      </c>
      <c r="L12" s="484" t="str">
        <f>IF('(入力①) 基本情報入力シート'!M33="","",'(入力①) 基本情報入力シート'!M33)</f>
        <v/>
      </c>
      <c r="M12" s="768" t="str">
        <f>IF('(入力①) 基本情報入力シート'!R33="","",'(入力①) 基本情報入力シート'!R33)</f>
        <v/>
      </c>
      <c r="N12" s="768" t="str">
        <f>IF('(入力①) 基本情報入力シート'!W33="","",'(入力①) 基本情報入力シート'!W33)</f>
        <v/>
      </c>
      <c r="O12" s="768" t="str">
        <f>IF('(入力①) 基本情報入力シート'!X33="","",'(入力①) 基本情報入力シート'!X33)</f>
        <v/>
      </c>
      <c r="P12" s="769" t="str">
        <f>IF('(入力①) 基本情報入力シート'!Y33="","",'(入力①) 基本情報入力シート'!Y33)</f>
        <v/>
      </c>
      <c r="Q12" s="770" t="str">
        <f>IF('(入力①) 基本情報入力シート'!Z33="","",'(入力①) 基本情報入力シート'!Z33)</f>
        <v/>
      </c>
      <c r="R12" s="779" t="str">
        <f>IF('(入力①) 基本情報入力シート'!AA33="","",'(入力①) 基本情報入力シート'!AA33)</f>
        <v/>
      </c>
      <c r="S12" s="485"/>
      <c r="T12" s="486"/>
      <c r="U12" s="487" t="str">
        <f>IF(P12="","",VLOOKUP(P12,【参考】数式用!$A$5:$I$38,MATCH(T12,【参考】数式用!$C$4:$G$4,0)+2,0))</f>
        <v/>
      </c>
      <c r="V12" s="204" t="s">
        <v>33</v>
      </c>
      <c r="W12" s="488"/>
      <c r="X12" s="203" t="s">
        <v>12</v>
      </c>
      <c r="Y12" s="488"/>
      <c r="Z12" s="297" t="s">
        <v>87</v>
      </c>
      <c r="AA12" s="488"/>
      <c r="AB12" s="203" t="s">
        <v>12</v>
      </c>
      <c r="AC12" s="488"/>
      <c r="AD12" s="203" t="s">
        <v>17</v>
      </c>
      <c r="AE12" s="489" t="s">
        <v>44</v>
      </c>
      <c r="AF12" s="490" t="str">
        <f>IF(W12&gt;=1,(AA12*12+AC12)-(W12*12+Y12)+1,"")</f>
        <v/>
      </c>
      <c r="AG12" s="660" t="s">
        <v>62</v>
      </c>
      <c r="AH12" s="492" t="str">
        <f>IFERROR(ROUNDDOWN(ROUND(Q12*R12,0)*U12,0)*AF12,"")</f>
        <v/>
      </c>
    </row>
    <row r="13" spans="1:34" ht="36.75" customHeight="1">
      <c r="A13" s="479">
        <f>A12+1</f>
        <v>2</v>
      </c>
      <c r="B13" s="480" t="str">
        <f>IF('(入力①) 基本情報入力シート'!C34="","",'(入力①) 基本情報入力シート'!C34)</f>
        <v/>
      </c>
      <c r="C13" s="481" t="str">
        <f>IF('(入力①) 基本情報入力シート'!D34="","",'(入力①) 基本情報入力シート'!D34)</f>
        <v/>
      </c>
      <c r="D13" s="482" t="str">
        <f>IF('(入力①) 基本情報入力シート'!E34="","",'(入力①) 基本情報入力シート'!E34)</f>
        <v/>
      </c>
      <c r="E13" s="482" t="str">
        <f>IF('(入力①) 基本情報入力シート'!F34="","",'(入力①) 基本情報入力シート'!F34)</f>
        <v/>
      </c>
      <c r="F13" s="482" t="str">
        <f>IF('(入力①) 基本情報入力シート'!G34="","",'(入力①) 基本情報入力シート'!G34)</f>
        <v/>
      </c>
      <c r="G13" s="482" t="str">
        <f>IF('(入力①) 基本情報入力シート'!H34="","",'(入力①) 基本情報入力シート'!H34)</f>
        <v/>
      </c>
      <c r="H13" s="482" t="str">
        <f>IF('(入力①) 基本情報入力シート'!I34="","",'(入力①) 基本情報入力シート'!I34)</f>
        <v/>
      </c>
      <c r="I13" s="482" t="str">
        <f>IF('(入力①) 基本情報入力シート'!J34="","",'(入力①) 基本情報入力シート'!J34)</f>
        <v/>
      </c>
      <c r="J13" s="482" t="str">
        <f>IF('(入力①) 基本情報入力シート'!K34="","",'(入力①) 基本情報入力シート'!K34)</f>
        <v/>
      </c>
      <c r="K13" s="483" t="str">
        <f>IF('(入力①) 基本情報入力シート'!L34="","",'(入力①) 基本情報入力シート'!L34)</f>
        <v/>
      </c>
      <c r="L13" s="484" t="str">
        <f>IF('(入力①) 基本情報入力シート'!M34="","",'(入力①) 基本情報入力シート'!M34)</f>
        <v/>
      </c>
      <c r="M13" s="768" t="str">
        <f>IF('(入力①) 基本情報入力シート'!R34="","",'(入力①) 基本情報入力シート'!R34)</f>
        <v/>
      </c>
      <c r="N13" s="768" t="str">
        <f>IF('(入力①) 基本情報入力シート'!W34="","",'(入力①) 基本情報入力シート'!W34)</f>
        <v/>
      </c>
      <c r="O13" s="768" t="str">
        <f>IF('(入力①) 基本情報入力シート'!X34="","",'(入力①) 基本情報入力シート'!X34)</f>
        <v/>
      </c>
      <c r="P13" s="769" t="str">
        <f>IF('(入力①) 基本情報入力シート'!Y34="","",'(入力①) 基本情報入力シート'!Y34)</f>
        <v/>
      </c>
      <c r="Q13" s="770" t="str">
        <f>IF('(入力①) 基本情報入力シート'!Z34="","",'(入力①) 基本情報入力シート'!Z34)</f>
        <v/>
      </c>
      <c r="R13" s="779" t="str">
        <f>IF('(入力①) 基本情報入力シート'!AA34="","",'(入力①) 基本情報入力シート'!AA34)</f>
        <v/>
      </c>
      <c r="S13" s="485"/>
      <c r="T13" s="486"/>
      <c r="U13" s="487" t="str">
        <f>IF(P13="","",VLOOKUP(P13,【参考】数式用!$A$5:$I$38,MATCH(T13,【参考】数式用!$C$4:$G$4,0)+2,0))</f>
        <v/>
      </c>
      <c r="V13" s="204" t="s">
        <v>33</v>
      </c>
      <c r="W13" s="488"/>
      <c r="X13" s="203" t="s">
        <v>12</v>
      </c>
      <c r="Y13" s="488"/>
      <c r="Z13" s="297" t="s">
        <v>87</v>
      </c>
      <c r="AA13" s="488"/>
      <c r="AB13" s="203" t="s">
        <v>12</v>
      </c>
      <c r="AC13" s="488"/>
      <c r="AD13" s="203" t="s">
        <v>17</v>
      </c>
      <c r="AE13" s="489" t="s">
        <v>44</v>
      </c>
      <c r="AF13" s="490" t="str">
        <f t="shared" ref="AF13:AF16" si="0">IF(W13&gt;=1,(AA13*12+AC13)-(W13*12+Y13)+1,"")</f>
        <v/>
      </c>
      <c r="AG13" s="660" t="s">
        <v>62</v>
      </c>
      <c r="AH13" s="492" t="str">
        <f t="shared" ref="AH13:AH76" si="1">IFERROR(ROUNDDOWN(ROUND(Q13*R13,0)*U13,0)*AF13,"")</f>
        <v/>
      </c>
    </row>
    <row r="14" spans="1:34" ht="36.75" customHeight="1">
      <c r="A14" s="479">
        <f t="shared" ref="A14:A26" si="2">A13+1</f>
        <v>3</v>
      </c>
      <c r="B14" s="480" t="str">
        <f>IF('(入力①) 基本情報入力シート'!C35="","",'(入力①) 基本情報入力シート'!C35)</f>
        <v/>
      </c>
      <c r="C14" s="481" t="str">
        <f>IF('(入力①) 基本情報入力シート'!D35="","",'(入力①) 基本情報入力シート'!D35)</f>
        <v/>
      </c>
      <c r="D14" s="482" t="str">
        <f>IF('(入力①) 基本情報入力シート'!E35="","",'(入力①) 基本情報入力シート'!E35)</f>
        <v/>
      </c>
      <c r="E14" s="482" t="str">
        <f>IF('(入力①) 基本情報入力シート'!F35="","",'(入力①) 基本情報入力シート'!F35)</f>
        <v/>
      </c>
      <c r="F14" s="482" t="str">
        <f>IF('(入力①) 基本情報入力シート'!G35="","",'(入力①) 基本情報入力シート'!G35)</f>
        <v/>
      </c>
      <c r="G14" s="482" t="str">
        <f>IF('(入力①) 基本情報入力シート'!H35="","",'(入力①) 基本情報入力シート'!H35)</f>
        <v/>
      </c>
      <c r="H14" s="482" t="str">
        <f>IF('(入力①) 基本情報入力シート'!I35="","",'(入力①) 基本情報入力シート'!I35)</f>
        <v/>
      </c>
      <c r="I14" s="482" t="str">
        <f>IF('(入力①) 基本情報入力シート'!J35="","",'(入力①) 基本情報入力シート'!J35)</f>
        <v/>
      </c>
      <c r="J14" s="482" t="str">
        <f>IF('(入力①) 基本情報入力シート'!K35="","",'(入力①) 基本情報入力シート'!K35)</f>
        <v/>
      </c>
      <c r="K14" s="483" t="str">
        <f>IF('(入力①) 基本情報入力シート'!L35="","",'(入力①) 基本情報入力シート'!L35)</f>
        <v/>
      </c>
      <c r="L14" s="484" t="str">
        <f>IF('(入力①) 基本情報入力シート'!M35="","",'(入力①) 基本情報入力シート'!M35)</f>
        <v/>
      </c>
      <c r="M14" s="768" t="str">
        <f>IF('(入力①) 基本情報入力シート'!R35="","",'(入力①) 基本情報入力シート'!R35)</f>
        <v/>
      </c>
      <c r="N14" s="768" t="str">
        <f>IF('(入力①) 基本情報入力シート'!W35="","",'(入力①) 基本情報入力シート'!W35)</f>
        <v/>
      </c>
      <c r="O14" s="768" t="str">
        <f>IF('(入力①) 基本情報入力シート'!X35="","",'(入力①) 基本情報入力シート'!X35)</f>
        <v/>
      </c>
      <c r="P14" s="769" t="str">
        <f>IF('(入力①) 基本情報入力シート'!Y35="","",'(入力①) 基本情報入力シート'!Y35)</f>
        <v/>
      </c>
      <c r="Q14" s="770" t="str">
        <f>IF('(入力①) 基本情報入力シート'!Z35="","",'(入力①) 基本情報入力シート'!Z35)</f>
        <v/>
      </c>
      <c r="R14" s="779" t="str">
        <f>IF('(入力①) 基本情報入力シート'!AA35="","",'(入力①) 基本情報入力シート'!AA35)</f>
        <v/>
      </c>
      <c r="S14" s="485"/>
      <c r="T14" s="486"/>
      <c r="U14" s="487" t="str">
        <f>IF(P14="","",VLOOKUP(P14,【参考】数式用!$A$5:$I$38,MATCH(T14,【参考】数式用!$C$4:$G$4,0)+2,0))</f>
        <v/>
      </c>
      <c r="V14" s="204" t="s">
        <v>33</v>
      </c>
      <c r="W14" s="488"/>
      <c r="X14" s="203" t="s">
        <v>12</v>
      </c>
      <c r="Y14" s="488"/>
      <c r="Z14" s="297" t="s">
        <v>87</v>
      </c>
      <c r="AA14" s="488"/>
      <c r="AB14" s="203" t="s">
        <v>12</v>
      </c>
      <c r="AC14" s="488"/>
      <c r="AD14" s="203" t="s">
        <v>17</v>
      </c>
      <c r="AE14" s="489" t="s">
        <v>44</v>
      </c>
      <c r="AF14" s="490" t="str">
        <f t="shared" si="0"/>
        <v/>
      </c>
      <c r="AG14" s="660" t="s">
        <v>62</v>
      </c>
      <c r="AH14" s="492" t="str">
        <f t="shared" si="1"/>
        <v/>
      </c>
    </row>
    <row r="15" spans="1:34" ht="36.75" customHeight="1">
      <c r="A15" s="479">
        <f t="shared" si="2"/>
        <v>4</v>
      </c>
      <c r="B15" s="480" t="str">
        <f>IF('(入力①) 基本情報入力シート'!C36="","",'(入力①) 基本情報入力シート'!C36)</f>
        <v/>
      </c>
      <c r="C15" s="481" t="str">
        <f>IF('(入力①) 基本情報入力シート'!D36="","",'(入力①) 基本情報入力シート'!D36)</f>
        <v/>
      </c>
      <c r="D15" s="482" t="str">
        <f>IF('(入力①) 基本情報入力シート'!E36="","",'(入力①) 基本情報入力シート'!E36)</f>
        <v/>
      </c>
      <c r="E15" s="482" t="str">
        <f>IF('(入力①) 基本情報入力シート'!F36="","",'(入力①) 基本情報入力シート'!F36)</f>
        <v/>
      </c>
      <c r="F15" s="482" t="str">
        <f>IF('(入力①) 基本情報入力シート'!G36="","",'(入力①) 基本情報入力シート'!G36)</f>
        <v/>
      </c>
      <c r="G15" s="482" t="str">
        <f>IF('(入力①) 基本情報入力シート'!H36="","",'(入力①) 基本情報入力シート'!H36)</f>
        <v/>
      </c>
      <c r="H15" s="482" t="str">
        <f>IF('(入力①) 基本情報入力シート'!I36="","",'(入力①) 基本情報入力シート'!I36)</f>
        <v/>
      </c>
      <c r="I15" s="482" t="str">
        <f>IF('(入力①) 基本情報入力シート'!J36="","",'(入力①) 基本情報入力シート'!J36)</f>
        <v/>
      </c>
      <c r="J15" s="482" t="str">
        <f>IF('(入力①) 基本情報入力シート'!K36="","",'(入力①) 基本情報入力シート'!K36)</f>
        <v/>
      </c>
      <c r="K15" s="483" t="str">
        <f>IF('(入力①) 基本情報入力シート'!L36="","",'(入力①) 基本情報入力シート'!L36)</f>
        <v/>
      </c>
      <c r="L15" s="484" t="str">
        <f>IF('(入力①) 基本情報入力シート'!M36="","",'(入力①) 基本情報入力シート'!M36)</f>
        <v/>
      </c>
      <c r="M15" s="768" t="str">
        <f>IF('(入力①) 基本情報入力シート'!R36="","",'(入力①) 基本情報入力シート'!R36)</f>
        <v/>
      </c>
      <c r="N15" s="768" t="str">
        <f>IF('(入力①) 基本情報入力シート'!W36="","",'(入力①) 基本情報入力シート'!W36)</f>
        <v/>
      </c>
      <c r="O15" s="768" t="str">
        <f>IF('(入力①) 基本情報入力シート'!X36="","",'(入力①) 基本情報入力シート'!X36)</f>
        <v/>
      </c>
      <c r="P15" s="769" t="str">
        <f>IF('(入力①) 基本情報入力シート'!Y36="","",'(入力①) 基本情報入力シート'!Y36)</f>
        <v/>
      </c>
      <c r="Q15" s="770" t="str">
        <f>IF('(入力①) 基本情報入力シート'!Z36="","",'(入力①) 基本情報入力シート'!Z36)</f>
        <v/>
      </c>
      <c r="R15" s="779" t="str">
        <f>IF('(入力①) 基本情報入力シート'!AA36="","",'(入力①) 基本情報入力シート'!AA36)</f>
        <v/>
      </c>
      <c r="S15" s="485"/>
      <c r="T15" s="486"/>
      <c r="U15" s="487" t="str">
        <f>IF(P15="","",VLOOKUP(P15,【参考】数式用!$A$5:$I$38,MATCH(T15,【参考】数式用!$C$4:$G$4,0)+2,0))</f>
        <v/>
      </c>
      <c r="V15" s="204" t="s">
        <v>33</v>
      </c>
      <c r="W15" s="488"/>
      <c r="X15" s="203" t="s">
        <v>12</v>
      </c>
      <c r="Y15" s="488"/>
      <c r="Z15" s="297" t="s">
        <v>87</v>
      </c>
      <c r="AA15" s="488"/>
      <c r="AB15" s="203" t="s">
        <v>12</v>
      </c>
      <c r="AC15" s="488"/>
      <c r="AD15" s="203" t="s">
        <v>17</v>
      </c>
      <c r="AE15" s="489" t="s">
        <v>44</v>
      </c>
      <c r="AF15" s="490" t="str">
        <f t="shared" si="0"/>
        <v/>
      </c>
      <c r="AG15" s="660" t="s">
        <v>62</v>
      </c>
      <c r="AH15" s="492" t="str">
        <f t="shared" si="1"/>
        <v/>
      </c>
    </row>
    <row r="16" spans="1:34" ht="36.75" customHeight="1">
      <c r="A16" s="479">
        <f t="shared" si="2"/>
        <v>5</v>
      </c>
      <c r="B16" s="480" t="str">
        <f>IF('(入力①) 基本情報入力シート'!C37="","",'(入力①) 基本情報入力シート'!C37)</f>
        <v/>
      </c>
      <c r="C16" s="481" t="str">
        <f>IF('(入力①) 基本情報入力シート'!D37="","",'(入力①) 基本情報入力シート'!D37)</f>
        <v/>
      </c>
      <c r="D16" s="482" t="str">
        <f>IF('(入力①) 基本情報入力シート'!E37="","",'(入力①) 基本情報入力シート'!E37)</f>
        <v/>
      </c>
      <c r="E16" s="482" t="str">
        <f>IF('(入力①) 基本情報入力シート'!F37="","",'(入力①) 基本情報入力シート'!F37)</f>
        <v/>
      </c>
      <c r="F16" s="482" t="str">
        <f>IF('(入力①) 基本情報入力シート'!G37="","",'(入力①) 基本情報入力シート'!G37)</f>
        <v/>
      </c>
      <c r="G16" s="482" t="str">
        <f>IF('(入力①) 基本情報入力シート'!H37="","",'(入力①) 基本情報入力シート'!H37)</f>
        <v/>
      </c>
      <c r="H16" s="482" t="str">
        <f>IF('(入力①) 基本情報入力シート'!I37="","",'(入力①) 基本情報入力シート'!I37)</f>
        <v/>
      </c>
      <c r="I16" s="482" t="str">
        <f>IF('(入力①) 基本情報入力シート'!J37="","",'(入力①) 基本情報入力シート'!J37)</f>
        <v/>
      </c>
      <c r="J16" s="482" t="str">
        <f>IF('(入力①) 基本情報入力シート'!K37="","",'(入力①) 基本情報入力シート'!K37)</f>
        <v/>
      </c>
      <c r="K16" s="483" t="str">
        <f>IF('(入力①) 基本情報入力シート'!L37="","",'(入力①) 基本情報入力シート'!L37)</f>
        <v/>
      </c>
      <c r="L16" s="484" t="str">
        <f>IF('(入力①) 基本情報入力シート'!M37="","",'(入力①) 基本情報入力シート'!M37)</f>
        <v/>
      </c>
      <c r="M16" s="768" t="str">
        <f>IF('(入力①) 基本情報入力シート'!R37="","",'(入力①) 基本情報入力シート'!R37)</f>
        <v/>
      </c>
      <c r="N16" s="768" t="str">
        <f>IF('(入力①) 基本情報入力シート'!W37="","",'(入力①) 基本情報入力シート'!W37)</f>
        <v/>
      </c>
      <c r="O16" s="768" t="str">
        <f>IF('(入力①) 基本情報入力シート'!X37="","",'(入力①) 基本情報入力シート'!X37)</f>
        <v/>
      </c>
      <c r="P16" s="769" t="str">
        <f>IF('(入力①) 基本情報入力シート'!Y37="","",'(入力①) 基本情報入力シート'!Y37)</f>
        <v/>
      </c>
      <c r="Q16" s="770" t="str">
        <f>IF('(入力①) 基本情報入力シート'!Z37="","",'(入力①) 基本情報入力シート'!Z37)</f>
        <v/>
      </c>
      <c r="R16" s="779" t="str">
        <f>IF('(入力①) 基本情報入力シート'!AA37="","",'(入力①) 基本情報入力シート'!AA37)</f>
        <v/>
      </c>
      <c r="S16" s="485"/>
      <c r="T16" s="486"/>
      <c r="U16" s="487" t="str">
        <f>IF(P16="","",VLOOKUP(P16,【参考】数式用!$A$5:$I$38,MATCH(T16,【参考】数式用!$C$4:$G$4,0)+2,0))</f>
        <v/>
      </c>
      <c r="V16" s="204" t="s">
        <v>33</v>
      </c>
      <c r="W16" s="488"/>
      <c r="X16" s="203" t="s">
        <v>12</v>
      </c>
      <c r="Y16" s="488"/>
      <c r="Z16" s="297" t="s">
        <v>87</v>
      </c>
      <c r="AA16" s="488"/>
      <c r="AB16" s="203" t="s">
        <v>12</v>
      </c>
      <c r="AC16" s="488"/>
      <c r="AD16" s="203" t="s">
        <v>17</v>
      </c>
      <c r="AE16" s="489" t="s">
        <v>44</v>
      </c>
      <c r="AF16" s="490" t="str">
        <f t="shared" si="0"/>
        <v/>
      </c>
      <c r="AG16" s="660" t="s">
        <v>62</v>
      </c>
      <c r="AH16" s="492" t="str">
        <f t="shared" si="1"/>
        <v/>
      </c>
    </row>
    <row r="17" spans="1:34" ht="36.75" customHeight="1">
      <c r="A17" s="479">
        <f t="shared" si="2"/>
        <v>6</v>
      </c>
      <c r="B17" s="480" t="str">
        <f>IF('(入力①) 基本情報入力シート'!C38="","",'(入力①) 基本情報入力シート'!C38)</f>
        <v/>
      </c>
      <c r="C17" s="481" t="str">
        <f>IF('(入力①) 基本情報入力シート'!D38="","",'(入力①) 基本情報入力シート'!D38)</f>
        <v/>
      </c>
      <c r="D17" s="482" t="str">
        <f>IF('(入力①) 基本情報入力シート'!E38="","",'(入力①) 基本情報入力シート'!E38)</f>
        <v/>
      </c>
      <c r="E17" s="482" t="str">
        <f>IF('(入力①) 基本情報入力シート'!F38="","",'(入力①) 基本情報入力シート'!F38)</f>
        <v/>
      </c>
      <c r="F17" s="482" t="str">
        <f>IF('(入力①) 基本情報入力シート'!G38="","",'(入力①) 基本情報入力シート'!G38)</f>
        <v/>
      </c>
      <c r="G17" s="482" t="str">
        <f>IF('(入力①) 基本情報入力シート'!H38="","",'(入力①) 基本情報入力シート'!H38)</f>
        <v/>
      </c>
      <c r="H17" s="482" t="str">
        <f>IF('(入力①) 基本情報入力シート'!I38="","",'(入力①) 基本情報入力シート'!I38)</f>
        <v/>
      </c>
      <c r="I17" s="482" t="str">
        <f>IF('(入力①) 基本情報入力シート'!J38="","",'(入力①) 基本情報入力シート'!J38)</f>
        <v/>
      </c>
      <c r="J17" s="482" t="str">
        <f>IF('(入力①) 基本情報入力シート'!K38="","",'(入力①) 基本情報入力シート'!K38)</f>
        <v/>
      </c>
      <c r="K17" s="483" t="str">
        <f>IF('(入力①) 基本情報入力シート'!L38="","",'(入力①) 基本情報入力シート'!L38)</f>
        <v/>
      </c>
      <c r="L17" s="484" t="str">
        <f>IF('(入力①) 基本情報入力シート'!M38="","",'(入力①) 基本情報入力シート'!M38)</f>
        <v/>
      </c>
      <c r="M17" s="768" t="str">
        <f>IF('(入力①) 基本情報入力シート'!R38="","",'(入力①) 基本情報入力シート'!R38)</f>
        <v/>
      </c>
      <c r="N17" s="768" t="str">
        <f>IF('(入力①) 基本情報入力シート'!W38="","",'(入力①) 基本情報入力シート'!W38)</f>
        <v/>
      </c>
      <c r="O17" s="768" t="str">
        <f>IF('(入力①) 基本情報入力シート'!X38="","",'(入力①) 基本情報入力シート'!X38)</f>
        <v/>
      </c>
      <c r="P17" s="769" t="str">
        <f>IF('(入力①) 基本情報入力シート'!Y38="","",'(入力①) 基本情報入力シート'!Y38)</f>
        <v/>
      </c>
      <c r="Q17" s="770" t="str">
        <f>IF('(入力①) 基本情報入力シート'!Z38="","",'(入力①) 基本情報入力シート'!Z38)</f>
        <v/>
      </c>
      <c r="R17" s="779" t="str">
        <f>IF('(入力①) 基本情報入力シート'!AA38="","",'(入力①) 基本情報入力シート'!AA38)</f>
        <v/>
      </c>
      <c r="S17" s="485"/>
      <c r="T17" s="486"/>
      <c r="U17" s="487" t="str">
        <f>IF(P17="","",VLOOKUP(P17,【参考】数式用!$A$5:$I$38,MATCH(T17,【参考】数式用!$C$4:$G$4,0)+2,0))</f>
        <v/>
      </c>
      <c r="V17" s="204" t="s">
        <v>172</v>
      </c>
      <c r="W17" s="488"/>
      <c r="X17" s="203" t="s">
        <v>173</v>
      </c>
      <c r="Y17" s="488"/>
      <c r="Z17" s="297" t="s">
        <v>174</v>
      </c>
      <c r="AA17" s="488"/>
      <c r="AB17" s="203" t="s">
        <v>173</v>
      </c>
      <c r="AC17" s="488"/>
      <c r="AD17" s="203" t="s">
        <v>175</v>
      </c>
      <c r="AE17" s="489" t="s">
        <v>176</v>
      </c>
      <c r="AF17" s="490" t="str">
        <f t="shared" ref="AF17:AF80" si="3">IF(W17&gt;=1,(AA17*12+AC17)-(W17*12+Y17)+1,"")</f>
        <v/>
      </c>
      <c r="AG17" s="660" t="s">
        <v>177</v>
      </c>
      <c r="AH17" s="492" t="str">
        <f t="shared" si="1"/>
        <v/>
      </c>
    </row>
    <row r="18" spans="1:34" ht="36.75" customHeight="1">
      <c r="A18" s="479">
        <f t="shared" si="2"/>
        <v>7</v>
      </c>
      <c r="B18" s="480" t="str">
        <f>IF('(入力①) 基本情報入力シート'!C39="","",'(入力①) 基本情報入力シート'!C39)</f>
        <v/>
      </c>
      <c r="C18" s="481" t="str">
        <f>IF('(入力①) 基本情報入力シート'!D39="","",'(入力①) 基本情報入力シート'!D39)</f>
        <v/>
      </c>
      <c r="D18" s="482" t="str">
        <f>IF('(入力①) 基本情報入力シート'!E39="","",'(入力①) 基本情報入力シート'!E39)</f>
        <v/>
      </c>
      <c r="E18" s="482" t="str">
        <f>IF('(入力①) 基本情報入力シート'!F39="","",'(入力①) 基本情報入力シート'!F39)</f>
        <v/>
      </c>
      <c r="F18" s="482" t="str">
        <f>IF('(入力①) 基本情報入力シート'!G39="","",'(入力①) 基本情報入力シート'!G39)</f>
        <v/>
      </c>
      <c r="G18" s="482" t="str">
        <f>IF('(入力①) 基本情報入力シート'!H39="","",'(入力①) 基本情報入力シート'!H39)</f>
        <v/>
      </c>
      <c r="H18" s="482" t="str">
        <f>IF('(入力①) 基本情報入力シート'!I39="","",'(入力①) 基本情報入力シート'!I39)</f>
        <v/>
      </c>
      <c r="I18" s="482" t="str">
        <f>IF('(入力①) 基本情報入力シート'!J39="","",'(入力①) 基本情報入力シート'!J39)</f>
        <v/>
      </c>
      <c r="J18" s="482" t="str">
        <f>IF('(入力①) 基本情報入力シート'!K39="","",'(入力①) 基本情報入力シート'!K39)</f>
        <v/>
      </c>
      <c r="K18" s="483" t="str">
        <f>IF('(入力①) 基本情報入力シート'!L39="","",'(入力①) 基本情報入力シート'!L39)</f>
        <v/>
      </c>
      <c r="L18" s="484" t="str">
        <f>IF('(入力①) 基本情報入力シート'!M39="","",'(入力①) 基本情報入力シート'!M39)</f>
        <v/>
      </c>
      <c r="M18" s="768" t="str">
        <f>IF('(入力①) 基本情報入力シート'!R39="","",'(入力①) 基本情報入力シート'!R39)</f>
        <v/>
      </c>
      <c r="N18" s="768" t="str">
        <f>IF('(入力①) 基本情報入力シート'!W39="","",'(入力①) 基本情報入力シート'!W39)</f>
        <v/>
      </c>
      <c r="O18" s="768" t="str">
        <f>IF('(入力①) 基本情報入力シート'!X39="","",'(入力①) 基本情報入力シート'!X39)</f>
        <v/>
      </c>
      <c r="P18" s="769" t="str">
        <f>IF('(入力①) 基本情報入力シート'!Y39="","",'(入力①) 基本情報入力シート'!Y39)</f>
        <v/>
      </c>
      <c r="Q18" s="770" t="str">
        <f>IF('(入力①) 基本情報入力シート'!Z39="","",'(入力①) 基本情報入力シート'!Z39)</f>
        <v/>
      </c>
      <c r="R18" s="779" t="str">
        <f>IF('(入力①) 基本情報入力シート'!AA39="","",'(入力①) 基本情報入力シート'!AA39)</f>
        <v/>
      </c>
      <c r="S18" s="485"/>
      <c r="T18" s="486"/>
      <c r="U18" s="487" t="str">
        <f>IF(P18="","",VLOOKUP(P18,【参考】数式用!$A$5:$I$38,MATCH(T18,【参考】数式用!$C$4:$G$4,0)+2,0))</f>
        <v/>
      </c>
      <c r="V18" s="204" t="s">
        <v>172</v>
      </c>
      <c r="W18" s="488"/>
      <c r="X18" s="203" t="s">
        <v>173</v>
      </c>
      <c r="Y18" s="488"/>
      <c r="Z18" s="297" t="s">
        <v>174</v>
      </c>
      <c r="AA18" s="488"/>
      <c r="AB18" s="203" t="s">
        <v>173</v>
      </c>
      <c r="AC18" s="488"/>
      <c r="AD18" s="203" t="s">
        <v>175</v>
      </c>
      <c r="AE18" s="489" t="s">
        <v>176</v>
      </c>
      <c r="AF18" s="490" t="str">
        <f t="shared" si="3"/>
        <v/>
      </c>
      <c r="AG18" s="660" t="s">
        <v>177</v>
      </c>
      <c r="AH18" s="492" t="str">
        <f t="shared" si="1"/>
        <v/>
      </c>
    </row>
    <row r="19" spans="1:34" ht="36.75" customHeight="1">
      <c r="A19" s="479">
        <f t="shared" si="2"/>
        <v>8</v>
      </c>
      <c r="B19" s="480" t="str">
        <f>IF('(入力①) 基本情報入力シート'!C40="","",'(入力①) 基本情報入力シート'!C40)</f>
        <v/>
      </c>
      <c r="C19" s="481" t="str">
        <f>IF('(入力①) 基本情報入力シート'!D40="","",'(入力①) 基本情報入力シート'!D40)</f>
        <v/>
      </c>
      <c r="D19" s="482" t="str">
        <f>IF('(入力①) 基本情報入力シート'!E40="","",'(入力①) 基本情報入力シート'!E40)</f>
        <v/>
      </c>
      <c r="E19" s="482" t="str">
        <f>IF('(入力①) 基本情報入力シート'!F40="","",'(入力①) 基本情報入力シート'!F40)</f>
        <v/>
      </c>
      <c r="F19" s="482" t="str">
        <f>IF('(入力①) 基本情報入力シート'!G40="","",'(入力①) 基本情報入力シート'!G40)</f>
        <v/>
      </c>
      <c r="G19" s="482" t="str">
        <f>IF('(入力①) 基本情報入力シート'!H40="","",'(入力①) 基本情報入力シート'!H40)</f>
        <v/>
      </c>
      <c r="H19" s="482" t="str">
        <f>IF('(入力①) 基本情報入力シート'!I40="","",'(入力①) 基本情報入力シート'!I40)</f>
        <v/>
      </c>
      <c r="I19" s="482" t="str">
        <f>IF('(入力①) 基本情報入力シート'!J40="","",'(入力①) 基本情報入力シート'!J40)</f>
        <v/>
      </c>
      <c r="J19" s="482" t="str">
        <f>IF('(入力①) 基本情報入力シート'!K40="","",'(入力①) 基本情報入力シート'!K40)</f>
        <v/>
      </c>
      <c r="K19" s="483" t="str">
        <f>IF('(入力①) 基本情報入力シート'!L40="","",'(入力①) 基本情報入力シート'!L40)</f>
        <v/>
      </c>
      <c r="L19" s="484" t="str">
        <f>IF('(入力①) 基本情報入力シート'!M40="","",'(入力①) 基本情報入力シート'!M40)</f>
        <v/>
      </c>
      <c r="M19" s="768" t="str">
        <f>IF('(入力①) 基本情報入力シート'!R40="","",'(入力①) 基本情報入力シート'!R40)</f>
        <v/>
      </c>
      <c r="N19" s="768" t="str">
        <f>IF('(入力①) 基本情報入力シート'!W40="","",'(入力①) 基本情報入力シート'!W40)</f>
        <v/>
      </c>
      <c r="O19" s="768" t="str">
        <f>IF('(入力①) 基本情報入力シート'!X40="","",'(入力①) 基本情報入力シート'!X40)</f>
        <v/>
      </c>
      <c r="P19" s="769" t="str">
        <f>IF('(入力①) 基本情報入力シート'!Y40="","",'(入力①) 基本情報入力シート'!Y40)</f>
        <v/>
      </c>
      <c r="Q19" s="770" t="str">
        <f>IF('(入力①) 基本情報入力シート'!Z40="","",'(入力①) 基本情報入力シート'!Z40)</f>
        <v/>
      </c>
      <c r="R19" s="779" t="str">
        <f>IF('(入力①) 基本情報入力シート'!AA40="","",'(入力①) 基本情報入力シート'!AA40)</f>
        <v/>
      </c>
      <c r="S19" s="485"/>
      <c r="T19" s="486"/>
      <c r="U19" s="487" t="str">
        <f>IF(P19="","",VLOOKUP(P19,【参考】数式用!$A$5:$I$38,MATCH(T19,【参考】数式用!$C$4:$G$4,0)+2,0))</f>
        <v/>
      </c>
      <c r="V19" s="204" t="s">
        <v>172</v>
      </c>
      <c r="W19" s="488"/>
      <c r="X19" s="203" t="s">
        <v>173</v>
      </c>
      <c r="Y19" s="488"/>
      <c r="Z19" s="297" t="s">
        <v>174</v>
      </c>
      <c r="AA19" s="488"/>
      <c r="AB19" s="203" t="s">
        <v>173</v>
      </c>
      <c r="AC19" s="488"/>
      <c r="AD19" s="203" t="s">
        <v>175</v>
      </c>
      <c r="AE19" s="489" t="s">
        <v>176</v>
      </c>
      <c r="AF19" s="490" t="str">
        <f t="shared" si="3"/>
        <v/>
      </c>
      <c r="AG19" s="660" t="s">
        <v>177</v>
      </c>
      <c r="AH19" s="492" t="str">
        <f t="shared" si="1"/>
        <v/>
      </c>
    </row>
    <row r="20" spans="1:34" ht="36.75" customHeight="1">
      <c r="A20" s="479">
        <f t="shared" si="2"/>
        <v>9</v>
      </c>
      <c r="B20" s="480" t="str">
        <f>IF('(入力①) 基本情報入力シート'!C41="","",'(入力①) 基本情報入力シート'!C41)</f>
        <v/>
      </c>
      <c r="C20" s="481" t="str">
        <f>IF('(入力①) 基本情報入力シート'!D41="","",'(入力①) 基本情報入力シート'!D41)</f>
        <v/>
      </c>
      <c r="D20" s="482" t="str">
        <f>IF('(入力①) 基本情報入力シート'!E41="","",'(入力①) 基本情報入力シート'!E41)</f>
        <v/>
      </c>
      <c r="E20" s="482" t="str">
        <f>IF('(入力①) 基本情報入力シート'!F41="","",'(入力①) 基本情報入力シート'!F41)</f>
        <v/>
      </c>
      <c r="F20" s="482" t="str">
        <f>IF('(入力①) 基本情報入力シート'!G41="","",'(入力①) 基本情報入力シート'!G41)</f>
        <v/>
      </c>
      <c r="G20" s="482" t="str">
        <f>IF('(入力①) 基本情報入力シート'!H41="","",'(入力①) 基本情報入力シート'!H41)</f>
        <v/>
      </c>
      <c r="H20" s="482" t="str">
        <f>IF('(入力①) 基本情報入力シート'!I41="","",'(入力①) 基本情報入力シート'!I41)</f>
        <v/>
      </c>
      <c r="I20" s="482" t="str">
        <f>IF('(入力①) 基本情報入力シート'!J41="","",'(入力①) 基本情報入力シート'!J41)</f>
        <v/>
      </c>
      <c r="J20" s="482" t="str">
        <f>IF('(入力①) 基本情報入力シート'!K41="","",'(入力①) 基本情報入力シート'!K41)</f>
        <v/>
      </c>
      <c r="K20" s="483" t="str">
        <f>IF('(入力①) 基本情報入力シート'!L41="","",'(入力①) 基本情報入力シート'!L41)</f>
        <v/>
      </c>
      <c r="L20" s="484" t="str">
        <f>IF('(入力①) 基本情報入力シート'!M41="","",'(入力①) 基本情報入力シート'!M41)</f>
        <v/>
      </c>
      <c r="M20" s="768" t="str">
        <f>IF('(入力①) 基本情報入力シート'!R41="","",'(入力①) 基本情報入力シート'!R41)</f>
        <v/>
      </c>
      <c r="N20" s="768" t="str">
        <f>IF('(入力①) 基本情報入力シート'!W41="","",'(入力①) 基本情報入力シート'!W41)</f>
        <v/>
      </c>
      <c r="O20" s="768" t="str">
        <f>IF('(入力①) 基本情報入力シート'!X41="","",'(入力①) 基本情報入力シート'!X41)</f>
        <v/>
      </c>
      <c r="P20" s="769" t="str">
        <f>IF('(入力①) 基本情報入力シート'!Y41="","",'(入力①) 基本情報入力シート'!Y41)</f>
        <v/>
      </c>
      <c r="Q20" s="770" t="str">
        <f>IF('(入力①) 基本情報入力シート'!Z41="","",'(入力①) 基本情報入力シート'!Z41)</f>
        <v/>
      </c>
      <c r="R20" s="779" t="str">
        <f>IF('(入力①) 基本情報入力シート'!AA41="","",'(入力①) 基本情報入力シート'!AA41)</f>
        <v/>
      </c>
      <c r="S20" s="485"/>
      <c r="T20" s="486"/>
      <c r="U20" s="487" t="str">
        <f>IF(P20="","",VLOOKUP(P20,【参考】数式用!$A$5:$I$38,MATCH(T20,【参考】数式用!$C$4:$G$4,0)+2,0))</f>
        <v/>
      </c>
      <c r="V20" s="204" t="s">
        <v>172</v>
      </c>
      <c r="W20" s="488"/>
      <c r="X20" s="203" t="s">
        <v>173</v>
      </c>
      <c r="Y20" s="488"/>
      <c r="Z20" s="297" t="s">
        <v>174</v>
      </c>
      <c r="AA20" s="488"/>
      <c r="AB20" s="203" t="s">
        <v>173</v>
      </c>
      <c r="AC20" s="488"/>
      <c r="AD20" s="203" t="s">
        <v>175</v>
      </c>
      <c r="AE20" s="489" t="s">
        <v>176</v>
      </c>
      <c r="AF20" s="490" t="str">
        <f t="shared" si="3"/>
        <v/>
      </c>
      <c r="AG20" s="660" t="s">
        <v>177</v>
      </c>
      <c r="AH20" s="492" t="str">
        <f t="shared" si="1"/>
        <v/>
      </c>
    </row>
    <row r="21" spans="1:34" ht="36.75" customHeight="1">
      <c r="A21" s="479">
        <f t="shared" si="2"/>
        <v>10</v>
      </c>
      <c r="B21" s="480" t="str">
        <f>IF('(入力①) 基本情報入力シート'!C42="","",'(入力①) 基本情報入力シート'!C42)</f>
        <v/>
      </c>
      <c r="C21" s="481" t="str">
        <f>IF('(入力①) 基本情報入力シート'!D42="","",'(入力①) 基本情報入力シート'!D42)</f>
        <v/>
      </c>
      <c r="D21" s="482" t="str">
        <f>IF('(入力①) 基本情報入力シート'!E42="","",'(入力①) 基本情報入力シート'!E42)</f>
        <v/>
      </c>
      <c r="E21" s="482" t="str">
        <f>IF('(入力①) 基本情報入力シート'!F42="","",'(入力①) 基本情報入力シート'!F42)</f>
        <v/>
      </c>
      <c r="F21" s="482" t="str">
        <f>IF('(入力①) 基本情報入力シート'!G42="","",'(入力①) 基本情報入力シート'!G42)</f>
        <v/>
      </c>
      <c r="G21" s="482" t="str">
        <f>IF('(入力①) 基本情報入力シート'!H42="","",'(入力①) 基本情報入力シート'!H42)</f>
        <v/>
      </c>
      <c r="H21" s="482" t="str">
        <f>IF('(入力①) 基本情報入力シート'!I42="","",'(入力①) 基本情報入力シート'!I42)</f>
        <v/>
      </c>
      <c r="I21" s="482" t="str">
        <f>IF('(入力①) 基本情報入力シート'!J42="","",'(入力①) 基本情報入力シート'!J42)</f>
        <v/>
      </c>
      <c r="J21" s="482" t="str">
        <f>IF('(入力①) 基本情報入力シート'!K42="","",'(入力①) 基本情報入力シート'!K42)</f>
        <v/>
      </c>
      <c r="K21" s="483" t="str">
        <f>IF('(入力①) 基本情報入力シート'!L42="","",'(入力①) 基本情報入力シート'!L42)</f>
        <v/>
      </c>
      <c r="L21" s="484" t="str">
        <f>IF('(入力①) 基本情報入力シート'!M42="","",'(入力①) 基本情報入力シート'!M42)</f>
        <v/>
      </c>
      <c r="M21" s="768" t="str">
        <f>IF('(入力①) 基本情報入力シート'!R42="","",'(入力①) 基本情報入力シート'!R42)</f>
        <v/>
      </c>
      <c r="N21" s="768" t="str">
        <f>IF('(入力①) 基本情報入力シート'!W42="","",'(入力①) 基本情報入力シート'!W42)</f>
        <v/>
      </c>
      <c r="O21" s="768" t="str">
        <f>IF('(入力①) 基本情報入力シート'!X42="","",'(入力①) 基本情報入力シート'!X42)</f>
        <v/>
      </c>
      <c r="P21" s="769" t="str">
        <f>IF('(入力①) 基本情報入力シート'!Y42="","",'(入力①) 基本情報入力シート'!Y42)</f>
        <v/>
      </c>
      <c r="Q21" s="770" t="str">
        <f>IF('(入力①) 基本情報入力シート'!Z42="","",'(入力①) 基本情報入力シート'!Z42)</f>
        <v/>
      </c>
      <c r="R21" s="779" t="str">
        <f>IF('(入力①) 基本情報入力シート'!AA42="","",'(入力①) 基本情報入力シート'!AA42)</f>
        <v/>
      </c>
      <c r="S21" s="485"/>
      <c r="T21" s="486"/>
      <c r="U21" s="487" t="str">
        <f>IF(P21="","",VLOOKUP(P21,【参考】数式用!$A$5:$I$38,MATCH(T21,【参考】数式用!$C$4:$G$4,0)+2,0))</f>
        <v/>
      </c>
      <c r="V21" s="204" t="s">
        <v>172</v>
      </c>
      <c r="W21" s="488"/>
      <c r="X21" s="203" t="s">
        <v>173</v>
      </c>
      <c r="Y21" s="488"/>
      <c r="Z21" s="297" t="s">
        <v>174</v>
      </c>
      <c r="AA21" s="488"/>
      <c r="AB21" s="203" t="s">
        <v>173</v>
      </c>
      <c r="AC21" s="488"/>
      <c r="AD21" s="203" t="s">
        <v>175</v>
      </c>
      <c r="AE21" s="489" t="s">
        <v>176</v>
      </c>
      <c r="AF21" s="490" t="str">
        <f t="shared" si="3"/>
        <v/>
      </c>
      <c r="AG21" s="660" t="s">
        <v>177</v>
      </c>
      <c r="AH21" s="492" t="str">
        <f t="shared" si="1"/>
        <v/>
      </c>
    </row>
    <row r="22" spans="1:34" ht="36.75" customHeight="1">
      <c r="A22" s="479">
        <f t="shared" si="2"/>
        <v>11</v>
      </c>
      <c r="B22" s="480" t="str">
        <f>IF('(入力①) 基本情報入力シート'!C43="","",'(入力①) 基本情報入力シート'!C43)</f>
        <v/>
      </c>
      <c r="C22" s="481" t="str">
        <f>IF('(入力①) 基本情報入力シート'!D43="","",'(入力①) 基本情報入力シート'!D43)</f>
        <v/>
      </c>
      <c r="D22" s="482" t="str">
        <f>IF('(入力①) 基本情報入力シート'!E43="","",'(入力①) 基本情報入力シート'!E43)</f>
        <v/>
      </c>
      <c r="E22" s="482" t="str">
        <f>IF('(入力①) 基本情報入力シート'!F43="","",'(入力①) 基本情報入力シート'!F43)</f>
        <v/>
      </c>
      <c r="F22" s="482" t="str">
        <f>IF('(入力①) 基本情報入力シート'!G43="","",'(入力①) 基本情報入力シート'!G43)</f>
        <v/>
      </c>
      <c r="G22" s="482" t="str">
        <f>IF('(入力①) 基本情報入力シート'!H43="","",'(入力①) 基本情報入力シート'!H43)</f>
        <v/>
      </c>
      <c r="H22" s="482" t="str">
        <f>IF('(入力①) 基本情報入力シート'!I43="","",'(入力①) 基本情報入力シート'!I43)</f>
        <v/>
      </c>
      <c r="I22" s="482" t="str">
        <f>IF('(入力①) 基本情報入力シート'!J43="","",'(入力①) 基本情報入力シート'!J43)</f>
        <v/>
      </c>
      <c r="J22" s="482" t="str">
        <f>IF('(入力①) 基本情報入力シート'!K43="","",'(入力①) 基本情報入力シート'!K43)</f>
        <v/>
      </c>
      <c r="K22" s="483" t="str">
        <f>IF('(入力①) 基本情報入力シート'!L43="","",'(入力①) 基本情報入力シート'!L43)</f>
        <v/>
      </c>
      <c r="L22" s="484" t="str">
        <f>IF('(入力①) 基本情報入力シート'!M43="","",'(入力①) 基本情報入力シート'!M43)</f>
        <v/>
      </c>
      <c r="M22" s="768" t="str">
        <f>IF('(入力①) 基本情報入力シート'!R43="","",'(入力①) 基本情報入力シート'!R43)</f>
        <v/>
      </c>
      <c r="N22" s="768" t="str">
        <f>IF('(入力①) 基本情報入力シート'!W43="","",'(入力①) 基本情報入力シート'!W43)</f>
        <v/>
      </c>
      <c r="O22" s="768" t="str">
        <f>IF('(入力①) 基本情報入力シート'!X43="","",'(入力①) 基本情報入力シート'!X43)</f>
        <v/>
      </c>
      <c r="P22" s="769" t="str">
        <f>IF('(入力①) 基本情報入力シート'!Y43="","",'(入力①) 基本情報入力シート'!Y43)</f>
        <v/>
      </c>
      <c r="Q22" s="770" t="str">
        <f>IF('(入力①) 基本情報入力シート'!Z43="","",'(入力①) 基本情報入力シート'!Z43)</f>
        <v/>
      </c>
      <c r="R22" s="779" t="str">
        <f>IF('(入力①) 基本情報入力シート'!AA43="","",'(入力①) 基本情報入力シート'!AA43)</f>
        <v/>
      </c>
      <c r="S22" s="485"/>
      <c r="T22" s="486"/>
      <c r="U22" s="487" t="str">
        <f>IF(P22="","",VLOOKUP(P22,【参考】数式用!$A$5:$I$38,MATCH(T22,【参考】数式用!$C$4:$G$4,0)+2,0))</f>
        <v/>
      </c>
      <c r="V22" s="204" t="s">
        <v>172</v>
      </c>
      <c r="W22" s="488"/>
      <c r="X22" s="203" t="s">
        <v>173</v>
      </c>
      <c r="Y22" s="488"/>
      <c r="Z22" s="297" t="s">
        <v>174</v>
      </c>
      <c r="AA22" s="488"/>
      <c r="AB22" s="203" t="s">
        <v>173</v>
      </c>
      <c r="AC22" s="488"/>
      <c r="AD22" s="203" t="s">
        <v>175</v>
      </c>
      <c r="AE22" s="489" t="s">
        <v>176</v>
      </c>
      <c r="AF22" s="490" t="str">
        <f t="shared" si="3"/>
        <v/>
      </c>
      <c r="AG22" s="660" t="s">
        <v>177</v>
      </c>
      <c r="AH22" s="492" t="str">
        <f t="shared" si="1"/>
        <v/>
      </c>
    </row>
    <row r="23" spans="1:34" ht="36.75" customHeight="1">
      <c r="A23" s="479">
        <f t="shared" si="2"/>
        <v>12</v>
      </c>
      <c r="B23" s="480" t="str">
        <f>IF('(入力①) 基本情報入力シート'!C44="","",'(入力①) 基本情報入力シート'!C44)</f>
        <v/>
      </c>
      <c r="C23" s="481" t="str">
        <f>IF('(入力①) 基本情報入力シート'!D44="","",'(入力①) 基本情報入力シート'!D44)</f>
        <v/>
      </c>
      <c r="D23" s="482" t="str">
        <f>IF('(入力①) 基本情報入力シート'!E44="","",'(入力①) 基本情報入力シート'!E44)</f>
        <v/>
      </c>
      <c r="E23" s="482" t="str">
        <f>IF('(入力①) 基本情報入力シート'!F44="","",'(入力①) 基本情報入力シート'!F44)</f>
        <v/>
      </c>
      <c r="F23" s="482" t="str">
        <f>IF('(入力①) 基本情報入力シート'!G44="","",'(入力①) 基本情報入力シート'!G44)</f>
        <v/>
      </c>
      <c r="G23" s="482" t="str">
        <f>IF('(入力①) 基本情報入力シート'!H44="","",'(入力①) 基本情報入力シート'!H44)</f>
        <v/>
      </c>
      <c r="H23" s="482" t="str">
        <f>IF('(入力①) 基本情報入力シート'!I44="","",'(入力①) 基本情報入力シート'!I44)</f>
        <v/>
      </c>
      <c r="I23" s="482" t="str">
        <f>IF('(入力①) 基本情報入力シート'!J44="","",'(入力①) 基本情報入力シート'!J44)</f>
        <v/>
      </c>
      <c r="J23" s="482" t="str">
        <f>IF('(入力①) 基本情報入力シート'!K44="","",'(入力①) 基本情報入力シート'!K44)</f>
        <v/>
      </c>
      <c r="K23" s="483" t="str">
        <f>IF('(入力①) 基本情報入力シート'!L44="","",'(入力①) 基本情報入力シート'!L44)</f>
        <v/>
      </c>
      <c r="L23" s="484" t="str">
        <f>IF('(入力①) 基本情報入力シート'!M44="","",'(入力①) 基本情報入力シート'!M44)</f>
        <v/>
      </c>
      <c r="M23" s="768" t="str">
        <f>IF('(入力①) 基本情報入力シート'!R44="","",'(入力①) 基本情報入力シート'!R44)</f>
        <v/>
      </c>
      <c r="N23" s="768" t="str">
        <f>IF('(入力①) 基本情報入力シート'!W44="","",'(入力①) 基本情報入力シート'!W44)</f>
        <v/>
      </c>
      <c r="O23" s="768" t="str">
        <f>IF('(入力①) 基本情報入力シート'!X44="","",'(入力①) 基本情報入力シート'!X44)</f>
        <v/>
      </c>
      <c r="P23" s="769" t="str">
        <f>IF('(入力①) 基本情報入力シート'!Y44="","",'(入力①) 基本情報入力シート'!Y44)</f>
        <v/>
      </c>
      <c r="Q23" s="770" t="str">
        <f>IF('(入力①) 基本情報入力シート'!Z44="","",'(入力①) 基本情報入力シート'!Z44)</f>
        <v/>
      </c>
      <c r="R23" s="779" t="str">
        <f>IF('(入力①) 基本情報入力シート'!AA44="","",'(入力①) 基本情報入力シート'!AA44)</f>
        <v/>
      </c>
      <c r="S23" s="485"/>
      <c r="T23" s="486"/>
      <c r="U23" s="487" t="str">
        <f>IF(P23="","",VLOOKUP(P23,【参考】数式用!$A$5:$I$38,MATCH(T23,【参考】数式用!$C$4:$G$4,0)+2,0))</f>
        <v/>
      </c>
      <c r="V23" s="204" t="s">
        <v>172</v>
      </c>
      <c r="W23" s="488"/>
      <c r="X23" s="203" t="s">
        <v>173</v>
      </c>
      <c r="Y23" s="488"/>
      <c r="Z23" s="297" t="s">
        <v>174</v>
      </c>
      <c r="AA23" s="488"/>
      <c r="AB23" s="203" t="s">
        <v>173</v>
      </c>
      <c r="AC23" s="488"/>
      <c r="AD23" s="203" t="s">
        <v>175</v>
      </c>
      <c r="AE23" s="489" t="s">
        <v>176</v>
      </c>
      <c r="AF23" s="490" t="str">
        <f t="shared" si="3"/>
        <v/>
      </c>
      <c r="AG23" s="660" t="s">
        <v>177</v>
      </c>
      <c r="AH23" s="492" t="str">
        <f t="shared" si="1"/>
        <v/>
      </c>
    </row>
    <row r="24" spans="1:34" ht="36.75" customHeight="1">
      <c r="A24" s="479">
        <f t="shared" si="2"/>
        <v>13</v>
      </c>
      <c r="B24" s="480" t="str">
        <f>IF('(入力①) 基本情報入力シート'!C45="","",'(入力①) 基本情報入力シート'!C45)</f>
        <v/>
      </c>
      <c r="C24" s="481" t="str">
        <f>IF('(入力①) 基本情報入力シート'!D45="","",'(入力①) 基本情報入力シート'!D45)</f>
        <v/>
      </c>
      <c r="D24" s="482" t="str">
        <f>IF('(入力①) 基本情報入力シート'!E45="","",'(入力①) 基本情報入力シート'!E45)</f>
        <v/>
      </c>
      <c r="E24" s="482" t="str">
        <f>IF('(入力①) 基本情報入力シート'!F45="","",'(入力①) 基本情報入力シート'!F45)</f>
        <v/>
      </c>
      <c r="F24" s="482" t="str">
        <f>IF('(入力①) 基本情報入力シート'!G45="","",'(入力①) 基本情報入力シート'!G45)</f>
        <v/>
      </c>
      <c r="G24" s="482" t="str">
        <f>IF('(入力①) 基本情報入力シート'!H45="","",'(入力①) 基本情報入力シート'!H45)</f>
        <v/>
      </c>
      <c r="H24" s="482" t="str">
        <f>IF('(入力①) 基本情報入力シート'!I45="","",'(入力①) 基本情報入力シート'!I45)</f>
        <v/>
      </c>
      <c r="I24" s="482" t="str">
        <f>IF('(入力①) 基本情報入力シート'!J45="","",'(入力①) 基本情報入力シート'!J45)</f>
        <v/>
      </c>
      <c r="J24" s="482" t="str">
        <f>IF('(入力①) 基本情報入力シート'!K45="","",'(入力①) 基本情報入力シート'!K45)</f>
        <v/>
      </c>
      <c r="K24" s="483" t="str">
        <f>IF('(入力①) 基本情報入力シート'!L45="","",'(入力①) 基本情報入力シート'!L45)</f>
        <v/>
      </c>
      <c r="L24" s="484" t="str">
        <f>IF('(入力①) 基本情報入力シート'!M45="","",'(入力①) 基本情報入力シート'!M45)</f>
        <v/>
      </c>
      <c r="M24" s="768" t="str">
        <f>IF('(入力①) 基本情報入力シート'!R45="","",'(入力①) 基本情報入力シート'!R45)</f>
        <v/>
      </c>
      <c r="N24" s="768" t="str">
        <f>IF('(入力①) 基本情報入力シート'!W45="","",'(入力①) 基本情報入力シート'!W45)</f>
        <v/>
      </c>
      <c r="O24" s="768" t="str">
        <f>IF('(入力①) 基本情報入力シート'!X45="","",'(入力①) 基本情報入力シート'!X45)</f>
        <v/>
      </c>
      <c r="P24" s="769" t="str">
        <f>IF('(入力①) 基本情報入力シート'!Y45="","",'(入力①) 基本情報入力シート'!Y45)</f>
        <v/>
      </c>
      <c r="Q24" s="770" t="str">
        <f>IF('(入力①) 基本情報入力シート'!Z45="","",'(入力①) 基本情報入力シート'!Z45)</f>
        <v/>
      </c>
      <c r="R24" s="779" t="str">
        <f>IF('(入力①) 基本情報入力シート'!AA45="","",'(入力①) 基本情報入力シート'!AA45)</f>
        <v/>
      </c>
      <c r="S24" s="485"/>
      <c r="T24" s="486"/>
      <c r="U24" s="487" t="str">
        <f>IF(P24="","",VLOOKUP(P24,【参考】数式用!$A$5:$I$38,MATCH(T24,【参考】数式用!$C$4:$G$4,0)+2,0))</f>
        <v/>
      </c>
      <c r="V24" s="204" t="s">
        <v>172</v>
      </c>
      <c r="W24" s="488"/>
      <c r="X24" s="203" t="s">
        <v>173</v>
      </c>
      <c r="Y24" s="488"/>
      <c r="Z24" s="297" t="s">
        <v>174</v>
      </c>
      <c r="AA24" s="488"/>
      <c r="AB24" s="203" t="s">
        <v>173</v>
      </c>
      <c r="AC24" s="488"/>
      <c r="AD24" s="203" t="s">
        <v>175</v>
      </c>
      <c r="AE24" s="489" t="s">
        <v>176</v>
      </c>
      <c r="AF24" s="490" t="str">
        <f t="shared" si="3"/>
        <v/>
      </c>
      <c r="AG24" s="660" t="s">
        <v>177</v>
      </c>
      <c r="AH24" s="492" t="str">
        <f t="shared" si="1"/>
        <v/>
      </c>
    </row>
    <row r="25" spans="1:34" ht="36.75" customHeight="1">
      <c r="A25" s="479">
        <f t="shared" si="2"/>
        <v>14</v>
      </c>
      <c r="B25" s="480" t="str">
        <f>IF('(入力①) 基本情報入力シート'!C46="","",'(入力①) 基本情報入力シート'!C46)</f>
        <v/>
      </c>
      <c r="C25" s="481" t="str">
        <f>IF('(入力①) 基本情報入力シート'!D46="","",'(入力①) 基本情報入力シート'!D46)</f>
        <v/>
      </c>
      <c r="D25" s="482" t="str">
        <f>IF('(入力①) 基本情報入力シート'!E46="","",'(入力①) 基本情報入力シート'!E46)</f>
        <v/>
      </c>
      <c r="E25" s="482" t="str">
        <f>IF('(入力①) 基本情報入力シート'!F46="","",'(入力①) 基本情報入力シート'!F46)</f>
        <v/>
      </c>
      <c r="F25" s="482" t="str">
        <f>IF('(入力①) 基本情報入力シート'!G46="","",'(入力①) 基本情報入力シート'!G46)</f>
        <v/>
      </c>
      <c r="G25" s="482" t="str">
        <f>IF('(入力①) 基本情報入力シート'!H46="","",'(入力①) 基本情報入力シート'!H46)</f>
        <v/>
      </c>
      <c r="H25" s="482" t="str">
        <f>IF('(入力①) 基本情報入力シート'!I46="","",'(入力①) 基本情報入力シート'!I46)</f>
        <v/>
      </c>
      <c r="I25" s="482" t="str">
        <f>IF('(入力①) 基本情報入力シート'!J46="","",'(入力①) 基本情報入力シート'!J46)</f>
        <v/>
      </c>
      <c r="J25" s="482" t="str">
        <f>IF('(入力①) 基本情報入力シート'!K46="","",'(入力①) 基本情報入力シート'!K46)</f>
        <v/>
      </c>
      <c r="K25" s="483" t="str">
        <f>IF('(入力①) 基本情報入力シート'!L46="","",'(入力①) 基本情報入力シート'!L46)</f>
        <v/>
      </c>
      <c r="L25" s="484" t="str">
        <f>IF('(入力①) 基本情報入力シート'!M46="","",'(入力①) 基本情報入力シート'!M46)</f>
        <v/>
      </c>
      <c r="M25" s="768" t="str">
        <f>IF('(入力①) 基本情報入力シート'!R46="","",'(入力①) 基本情報入力シート'!R46)</f>
        <v/>
      </c>
      <c r="N25" s="768" t="str">
        <f>IF('(入力①) 基本情報入力シート'!W46="","",'(入力①) 基本情報入力シート'!W46)</f>
        <v/>
      </c>
      <c r="O25" s="768" t="str">
        <f>IF('(入力①) 基本情報入力シート'!X46="","",'(入力①) 基本情報入力シート'!X46)</f>
        <v/>
      </c>
      <c r="P25" s="769" t="str">
        <f>IF('(入力①) 基本情報入力シート'!Y46="","",'(入力①) 基本情報入力シート'!Y46)</f>
        <v/>
      </c>
      <c r="Q25" s="770" t="str">
        <f>IF('(入力①) 基本情報入力シート'!Z46="","",'(入力①) 基本情報入力シート'!Z46)</f>
        <v/>
      </c>
      <c r="R25" s="779" t="str">
        <f>IF('(入力①) 基本情報入力シート'!AA46="","",'(入力①) 基本情報入力シート'!AA46)</f>
        <v/>
      </c>
      <c r="S25" s="485"/>
      <c r="T25" s="486"/>
      <c r="U25" s="487" t="str">
        <f>IF(P25="","",VLOOKUP(P25,【参考】数式用!$A$5:$I$38,MATCH(T25,【参考】数式用!$C$4:$G$4,0)+2,0))</f>
        <v/>
      </c>
      <c r="V25" s="204" t="s">
        <v>172</v>
      </c>
      <c r="W25" s="488"/>
      <c r="X25" s="203" t="s">
        <v>173</v>
      </c>
      <c r="Y25" s="488"/>
      <c r="Z25" s="297" t="s">
        <v>174</v>
      </c>
      <c r="AA25" s="488"/>
      <c r="AB25" s="203" t="s">
        <v>173</v>
      </c>
      <c r="AC25" s="488"/>
      <c r="AD25" s="203" t="s">
        <v>175</v>
      </c>
      <c r="AE25" s="489" t="s">
        <v>176</v>
      </c>
      <c r="AF25" s="490" t="str">
        <f t="shared" si="3"/>
        <v/>
      </c>
      <c r="AG25" s="660" t="s">
        <v>177</v>
      </c>
      <c r="AH25" s="492" t="str">
        <f t="shared" si="1"/>
        <v/>
      </c>
    </row>
    <row r="26" spans="1:34" ht="36.75" customHeight="1">
      <c r="A26" s="479">
        <f t="shared" si="2"/>
        <v>15</v>
      </c>
      <c r="B26" s="480" t="str">
        <f>IF('(入力①) 基本情報入力シート'!C47="","",'(入力①) 基本情報入力シート'!C47)</f>
        <v/>
      </c>
      <c r="C26" s="481" t="str">
        <f>IF('(入力①) 基本情報入力シート'!D47="","",'(入力①) 基本情報入力シート'!D47)</f>
        <v/>
      </c>
      <c r="D26" s="482" t="str">
        <f>IF('(入力①) 基本情報入力シート'!E47="","",'(入力①) 基本情報入力シート'!E47)</f>
        <v/>
      </c>
      <c r="E26" s="482" t="str">
        <f>IF('(入力①) 基本情報入力シート'!F47="","",'(入力①) 基本情報入力シート'!F47)</f>
        <v/>
      </c>
      <c r="F26" s="482" t="str">
        <f>IF('(入力①) 基本情報入力シート'!G47="","",'(入力①) 基本情報入力シート'!G47)</f>
        <v/>
      </c>
      <c r="G26" s="482" t="str">
        <f>IF('(入力①) 基本情報入力シート'!H47="","",'(入力①) 基本情報入力シート'!H47)</f>
        <v/>
      </c>
      <c r="H26" s="482" t="str">
        <f>IF('(入力①) 基本情報入力シート'!I47="","",'(入力①) 基本情報入力シート'!I47)</f>
        <v/>
      </c>
      <c r="I26" s="482" t="str">
        <f>IF('(入力①) 基本情報入力シート'!J47="","",'(入力①) 基本情報入力シート'!J47)</f>
        <v/>
      </c>
      <c r="J26" s="482" t="str">
        <f>IF('(入力①) 基本情報入力シート'!K47="","",'(入力①) 基本情報入力シート'!K47)</f>
        <v/>
      </c>
      <c r="K26" s="483" t="str">
        <f>IF('(入力①) 基本情報入力シート'!L47="","",'(入力①) 基本情報入力シート'!L47)</f>
        <v/>
      </c>
      <c r="L26" s="484" t="str">
        <f>IF('(入力①) 基本情報入力シート'!M47="","",'(入力①) 基本情報入力シート'!M47)</f>
        <v/>
      </c>
      <c r="M26" s="768" t="str">
        <f>IF('(入力①) 基本情報入力シート'!R47="","",'(入力①) 基本情報入力シート'!R47)</f>
        <v/>
      </c>
      <c r="N26" s="768" t="str">
        <f>IF('(入力①) 基本情報入力シート'!W47="","",'(入力①) 基本情報入力シート'!W47)</f>
        <v/>
      </c>
      <c r="O26" s="768" t="str">
        <f>IF('(入力①) 基本情報入力シート'!X47="","",'(入力①) 基本情報入力シート'!X47)</f>
        <v/>
      </c>
      <c r="P26" s="769" t="str">
        <f>IF('(入力①) 基本情報入力シート'!Y47="","",'(入力①) 基本情報入力シート'!Y47)</f>
        <v/>
      </c>
      <c r="Q26" s="770" t="str">
        <f>IF('(入力①) 基本情報入力シート'!Z47="","",'(入力①) 基本情報入力シート'!Z47)</f>
        <v/>
      </c>
      <c r="R26" s="779" t="str">
        <f>IF('(入力①) 基本情報入力シート'!AA47="","",'(入力①) 基本情報入力シート'!AA47)</f>
        <v/>
      </c>
      <c r="S26" s="485"/>
      <c r="T26" s="486"/>
      <c r="U26" s="487" t="str">
        <f>IF(P26="","",VLOOKUP(P26,【参考】数式用!$A$5:$I$38,MATCH(T26,【参考】数式用!$C$4:$G$4,0)+2,0))</f>
        <v/>
      </c>
      <c r="V26" s="204" t="s">
        <v>172</v>
      </c>
      <c r="W26" s="488"/>
      <c r="X26" s="203" t="s">
        <v>173</v>
      </c>
      <c r="Y26" s="488"/>
      <c r="Z26" s="297" t="s">
        <v>174</v>
      </c>
      <c r="AA26" s="488"/>
      <c r="AB26" s="203" t="s">
        <v>173</v>
      </c>
      <c r="AC26" s="488"/>
      <c r="AD26" s="203" t="s">
        <v>175</v>
      </c>
      <c r="AE26" s="489" t="s">
        <v>176</v>
      </c>
      <c r="AF26" s="490" t="str">
        <f t="shared" si="3"/>
        <v/>
      </c>
      <c r="AG26" s="660" t="s">
        <v>177</v>
      </c>
      <c r="AH26" s="492" t="str">
        <f t="shared" si="1"/>
        <v/>
      </c>
    </row>
    <row r="27" spans="1:34" ht="36.75" customHeight="1">
      <c r="A27" s="479">
        <f t="shared" ref="A27:A90" si="4">A26+1</f>
        <v>16</v>
      </c>
      <c r="B27" s="480" t="str">
        <f>IF('(入力①) 基本情報入力シート'!C48="","",'(入力①) 基本情報入力シート'!C48)</f>
        <v/>
      </c>
      <c r="C27" s="481" t="str">
        <f>IF('(入力①) 基本情報入力シート'!D48="","",'(入力①) 基本情報入力シート'!D48)</f>
        <v/>
      </c>
      <c r="D27" s="482" t="str">
        <f>IF('(入力①) 基本情報入力シート'!E48="","",'(入力①) 基本情報入力シート'!E48)</f>
        <v/>
      </c>
      <c r="E27" s="482" t="str">
        <f>IF('(入力①) 基本情報入力シート'!F48="","",'(入力①) 基本情報入力シート'!F48)</f>
        <v/>
      </c>
      <c r="F27" s="482" t="str">
        <f>IF('(入力①) 基本情報入力シート'!G48="","",'(入力①) 基本情報入力シート'!G48)</f>
        <v/>
      </c>
      <c r="G27" s="482" t="str">
        <f>IF('(入力①) 基本情報入力シート'!H48="","",'(入力①) 基本情報入力シート'!H48)</f>
        <v/>
      </c>
      <c r="H27" s="482" t="str">
        <f>IF('(入力①) 基本情報入力シート'!I48="","",'(入力①) 基本情報入力シート'!I48)</f>
        <v/>
      </c>
      <c r="I27" s="482" t="str">
        <f>IF('(入力①) 基本情報入力シート'!J48="","",'(入力①) 基本情報入力シート'!J48)</f>
        <v/>
      </c>
      <c r="J27" s="482" t="str">
        <f>IF('(入力①) 基本情報入力シート'!K48="","",'(入力①) 基本情報入力シート'!K48)</f>
        <v/>
      </c>
      <c r="K27" s="483" t="str">
        <f>IF('(入力①) 基本情報入力シート'!L48="","",'(入力①) 基本情報入力シート'!L48)</f>
        <v/>
      </c>
      <c r="L27" s="484" t="str">
        <f>IF('(入力①) 基本情報入力シート'!M48="","",'(入力①) 基本情報入力シート'!M48)</f>
        <v/>
      </c>
      <c r="M27" s="768" t="str">
        <f>IF('(入力①) 基本情報入力シート'!R48="","",'(入力①) 基本情報入力シート'!R48)</f>
        <v/>
      </c>
      <c r="N27" s="768" t="str">
        <f>IF('(入力①) 基本情報入力シート'!W48="","",'(入力①) 基本情報入力シート'!W48)</f>
        <v/>
      </c>
      <c r="O27" s="768" t="str">
        <f>IF('(入力①) 基本情報入力シート'!X48="","",'(入力①) 基本情報入力シート'!X48)</f>
        <v/>
      </c>
      <c r="P27" s="769" t="str">
        <f>IF('(入力①) 基本情報入力シート'!Y48="","",'(入力①) 基本情報入力シート'!Y48)</f>
        <v/>
      </c>
      <c r="Q27" s="770" t="str">
        <f>IF('(入力①) 基本情報入力シート'!Z48="","",'(入力①) 基本情報入力シート'!Z48)</f>
        <v/>
      </c>
      <c r="R27" s="779" t="str">
        <f>IF('(入力①) 基本情報入力シート'!AA48="","",'(入力①) 基本情報入力シート'!AA48)</f>
        <v/>
      </c>
      <c r="S27" s="485"/>
      <c r="T27" s="486"/>
      <c r="U27" s="487" t="str">
        <f>IF(P27="","",VLOOKUP(P27,【参考】数式用!$A$5:$I$38,MATCH(T27,【参考】数式用!$C$4:$G$4,0)+2,0))</f>
        <v/>
      </c>
      <c r="V27" s="204" t="s">
        <v>172</v>
      </c>
      <c r="W27" s="488"/>
      <c r="X27" s="203" t="s">
        <v>173</v>
      </c>
      <c r="Y27" s="488"/>
      <c r="Z27" s="297" t="s">
        <v>174</v>
      </c>
      <c r="AA27" s="488"/>
      <c r="AB27" s="203" t="s">
        <v>173</v>
      </c>
      <c r="AC27" s="488"/>
      <c r="AD27" s="203" t="s">
        <v>175</v>
      </c>
      <c r="AE27" s="489" t="s">
        <v>176</v>
      </c>
      <c r="AF27" s="490" t="str">
        <f t="shared" si="3"/>
        <v/>
      </c>
      <c r="AG27" s="660" t="s">
        <v>177</v>
      </c>
      <c r="AH27" s="492" t="str">
        <f t="shared" si="1"/>
        <v/>
      </c>
    </row>
    <row r="28" spans="1:34" ht="36.75" customHeight="1">
      <c r="A28" s="479">
        <f t="shared" si="4"/>
        <v>17</v>
      </c>
      <c r="B28" s="480" t="str">
        <f>IF('(入力①) 基本情報入力シート'!C49="","",'(入力①) 基本情報入力シート'!C49)</f>
        <v/>
      </c>
      <c r="C28" s="481" t="str">
        <f>IF('(入力①) 基本情報入力シート'!D49="","",'(入力①) 基本情報入力シート'!D49)</f>
        <v/>
      </c>
      <c r="D28" s="482" t="str">
        <f>IF('(入力①) 基本情報入力シート'!E49="","",'(入力①) 基本情報入力シート'!E49)</f>
        <v/>
      </c>
      <c r="E28" s="482" t="str">
        <f>IF('(入力①) 基本情報入力シート'!F49="","",'(入力①) 基本情報入力シート'!F49)</f>
        <v/>
      </c>
      <c r="F28" s="482" t="str">
        <f>IF('(入力①) 基本情報入力シート'!G49="","",'(入力①) 基本情報入力シート'!G49)</f>
        <v/>
      </c>
      <c r="G28" s="482" t="str">
        <f>IF('(入力①) 基本情報入力シート'!H49="","",'(入力①) 基本情報入力シート'!H49)</f>
        <v/>
      </c>
      <c r="H28" s="482" t="str">
        <f>IF('(入力①) 基本情報入力シート'!I49="","",'(入力①) 基本情報入力シート'!I49)</f>
        <v/>
      </c>
      <c r="I28" s="482" t="str">
        <f>IF('(入力①) 基本情報入力シート'!J49="","",'(入力①) 基本情報入力シート'!J49)</f>
        <v/>
      </c>
      <c r="J28" s="482" t="str">
        <f>IF('(入力①) 基本情報入力シート'!K49="","",'(入力①) 基本情報入力シート'!K49)</f>
        <v/>
      </c>
      <c r="K28" s="483" t="str">
        <f>IF('(入力①) 基本情報入力シート'!L49="","",'(入力①) 基本情報入力シート'!L49)</f>
        <v/>
      </c>
      <c r="L28" s="484" t="str">
        <f>IF('(入力①) 基本情報入力シート'!M49="","",'(入力①) 基本情報入力シート'!M49)</f>
        <v/>
      </c>
      <c r="M28" s="768" t="str">
        <f>IF('(入力①) 基本情報入力シート'!R49="","",'(入力①) 基本情報入力シート'!R49)</f>
        <v/>
      </c>
      <c r="N28" s="768" t="str">
        <f>IF('(入力①) 基本情報入力シート'!W49="","",'(入力①) 基本情報入力シート'!W49)</f>
        <v/>
      </c>
      <c r="O28" s="768" t="str">
        <f>IF('(入力①) 基本情報入力シート'!X49="","",'(入力①) 基本情報入力シート'!X49)</f>
        <v/>
      </c>
      <c r="P28" s="769" t="str">
        <f>IF('(入力①) 基本情報入力シート'!Y49="","",'(入力①) 基本情報入力シート'!Y49)</f>
        <v/>
      </c>
      <c r="Q28" s="770" t="str">
        <f>IF('(入力①) 基本情報入力シート'!Z49="","",'(入力①) 基本情報入力シート'!Z49)</f>
        <v/>
      </c>
      <c r="R28" s="779" t="str">
        <f>IF('(入力①) 基本情報入力シート'!AA49="","",'(入力①) 基本情報入力シート'!AA49)</f>
        <v/>
      </c>
      <c r="S28" s="485"/>
      <c r="T28" s="486"/>
      <c r="U28" s="487" t="str">
        <f>IF(P28="","",VLOOKUP(P28,【参考】数式用!$A$5:$I$38,MATCH(T28,【参考】数式用!$C$4:$G$4,0)+2,0))</f>
        <v/>
      </c>
      <c r="V28" s="204" t="s">
        <v>172</v>
      </c>
      <c r="W28" s="488"/>
      <c r="X28" s="203" t="s">
        <v>173</v>
      </c>
      <c r="Y28" s="488"/>
      <c r="Z28" s="297" t="s">
        <v>174</v>
      </c>
      <c r="AA28" s="488"/>
      <c r="AB28" s="203" t="s">
        <v>173</v>
      </c>
      <c r="AC28" s="488"/>
      <c r="AD28" s="203" t="s">
        <v>175</v>
      </c>
      <c r="AE28" s="489" t="s">
        <v>176</v>
      </c>
      <c r="AF28" s="490" t="str">
        <f t="shared" si="3"/>
        <v/>
      </c>
      <c r="AG28" s="660" t="s">
        <v>177</v>
      </c>
      <c r="AH28" s="492" t="str">
        <f t="shared" si="1"/>
        <v/>
      </c>
    </row>
    <row r="29" spans="1:34" ht="36.75" customHeight="1">
      <c r="A29" s="479">
        <f t="shared" si="4"/>
        <v>18</v>
      </c>
      <c r="B29" s="480" t="str">
        <f>IF('(入力①) 基本情報入力シート'!C50="","",'(入力①) 基本情報入力シート'!C50)</f>
        <v/>
      </c>
      <c r="C29" s="481" t="str">
        <f>IF('(入力①) 基本情報入力シート'!D50="","",'(入力①) 基本情報入力シート'!D50)</f>
        <v/>
      </c>
      <c r="D29" s="482" t="str">
        <f>IF('(入力①) 基本情報入力シート'!E50="","",'(入力①) 基本情報入力シート'!E50)</f>
        <v/>
      </c>
      <c r="E29" s="482" t="str">
        <f>IF('(入力①) 基本情報入力シート'!F50="","",'(入力①) 基本情報入力シート'!F50)</f>
        <v/>
      </c>
      <c r="F29" s="482" t="str">
        <f>IF('(入力①) 基本情報入力シート'!G50="","",'(入力①) 基本情報入力シート'!G50)</f>
        <v/>
      </c>
      <c r="G29" s="482" t="str">
        <f>IF('(入力①) 基本情報入力シート'!H50="","",'(入力①) 基本情報入力シート'!H50)</f>
        <v/>
      </c>
      <c r="H29" s="482" t="str">
        <f>IF('(入力①) 基本情報入力シート'!I50="","",'(入力①) 基本情報入力シート'!I50)</f>
        <v/>
      </c>
      <c r="I29" s="482" t="str">
        <f>IF('(入力①) 基本情報入力シート'!J50="","",'(入力①) 基本情報入力シート'!J50)</f>
        <v/>
      </c>
      <c r="J29" s="482" t="str">
        <f>IF('(入力①) 基本情報入力シート'!K50="","",'(入力①) 基本情報入力シート'!K50)</f>
        <v/>
      </c>
      <c r="K29" s="483" t="str">
        <f>IF('(入力①) 基本情報入力シート'!L50="","",'(入力①) 基本情報入力シート'!L50)</f>
        <v/>
      </c>
      <c r="L29" s="484" t="str">
        <f>IF('(入力①) 基本情報入力シート'!M50="","",'(入力①) 基本情報入力シート'!M50)</f>
        <v/>
      </c>
      <c r="M29" s="768" t="str">
        <f>IF('(入力①) 基本情報入力シート'!R50="","",'(入力①) 基本情報入力シート'!R50)</f>
        <v/>
      </c>
      <c r="N29" s="768" t="str">
        <f>IF('(入力①) 基本情報入力シート'!W50="","",'(入力①) 基本情報入力シート'!W50)</f>
        <v/>
      </c>
      <c r="O29" s="768" t="str">
        <f>IF('(入力①) 基本情報入力シート'!X50="","",'(入力①) 基本情報入力シート'!X50)</f>
        <v/>
      </c>
      <c r="P29" s="769" t="str">
        <f>IF('(入力①) 基本情報入力シート'!Y50="","",'(入力①) 基本情報入力シート'!Y50)</f>
        <v/>
      </c>
      <c r="Q29" s="770" t="str">
        <f>IF('(入力①) 基本情報入力シート'!Z50="","",'(入力①) 基本情報入力シート'!Z50)</f>
        <v/>
      </c>
      <c r="R29" s="779" t="str">
        <f>IF('(入力①) 基本情報入力シート'!AA50="","",'(入力①) 基本情報入力シート'!AA50)</f>
        <v/>
      </c>
      <c r="S29" s="485"/>
      <c r="T29" s="486"/>
      <c r="U29" s="487" t="str">
        <f>IF(P29="","",VLOOKUP(P29,【参考】数式用!$A$5:$I$38,MATCH(T29,【参考】数式用!$C$4:$G$4,0)+2,0))</f>
        <v/>
      </c>
      <c r="V29" s="204" t="s">
        <v>172</v>
      </c>
      <c r="W29" s="488"/>
      <c r="X29" s="203" t="s">
        <v>173</v>
      </c>
      <c r="Y29" s="488"/>
      <c r="Z29" s="297" t="s">
        <v>174</v>
      </c>
      <c r="AA29" s="488"/>
      <c r="AB29" s="203" t="s">
        <v>173</v>
      </c>
      <c r="AC29" s="488"/>
      <c r="AD29" s="203" t="s">
        <v>175</v>
      </c>
      <c r="AE29" s="489" t="s">
        <v>176</v>
      </c>
      <c r="AF29" s="490" t="str">
        <f t="shared" si="3"/>
        <v/>
      </c>
      <c r="AG29" s="660" t="s">
        <v>177</v>
      </c>
      <c r="AH29" s="492" t="str">
        <f t="shared" si="1"/>
        <v/>
      </c>
    </row>
    <row r="30" spans="1:34" ht="36.75" customHeight="1">
      <c r="A30" s="479">
        <f t="shared" si="4"/>
        <v>19</v>
      </c>
      <c r="B30" s="480" t="str">
        <f>IF('(入力①) 基本情報入力シート'!C51="","",'(入力①) 基本情報入力シート'!C51)</f>
        <v/>
      </c>
      <c r="C30" s="481" t="str">
        <f>IF('(入力①) 基本情報入力シート'!D51="","",'(入力①) 基本情報入力シート'!D51)</f>
        <v/>
      </c>
      <c r="D30" s="482" t="str">
        <f>IF('(入力①) 基本情報入力シート'!E51="","",'(入力①) 基本情報入力シート'!E51)</f>
        <v/>
      </c>
      <c r="E30" s="482" t="str">
        <f>IF('(入力①) 基本情報入力シート'!F51="","",'(入力①) 基本情報入力シート'!F51)</f>
        <v/>
      </c>
      <c r="F30" s="482" t="str">
        <f>IF('(入力①) 基本情報入力シート'!G51="","",'(入力①) 基本情報入力シート'!G51)</f>
        <v/>
      </c>
      <c r="G30" s="482" t="str">
        <f>IF('(入力①) 基本情報入力シート'!H51="","",'(入力①) 基本情報入力シート'!H51)</f>
        <v/>
      </c>
      <c r="H30" s="482" t="str">
        <f>IF('(入力①) 基本情報入力シート'!I51="","",'(入力①) 基本情報入力シート'!I51)</f>
        <v/>
      </c>
      <c r="I30" s="482" t="str">
        <f>IF('(入力①) 基本情報入力シート'!J51="","",'(入力①) 基本情報入力シート'!J51)</f>
        <v/>
      </c>
      <c r="J30" s="482" t="str">
        <f>IF('(入力①) 基本情報入力シート'!K51="","",'(入力①) 基本情報入力シート'!K51)</f>
        <v/>
      </c>
      <c r="K30" s="483" t="str">
        <f>IF('(入力①) 基本情報入力シート'!L51="","",'(入力①) 基本情報入力シート'!L51)</f>
        <v/>
      </c>
      <c r="L30" s="484" t="str">
        <f>IF('(入力①) 基本情報入力シート'!M51="","",'(入力①) 基本情報入力シート'!M51)</f>
        <v/>
      </c>
      <c r="M30" s="768" t="str">
        <f>IF('(入力①) 基本情報入力シート'!R51="","",'(入力①) 基本情報入力シート'!R51)</f>
        <v/>
      </c>
      <c r="N30" s="768" t="str">
        <f>IF('(入力①) 基本情報入力シート'!W51="","",'(入力①) 基本情報入力シート'!W51)</f>
        <v/>
      </c>
      <c r="O30" s="768" t="str">
        <f>IF('(入力①) 基本情報入力シート'!X51="","",'(入力①) 基本情報入力シート'!X51)</f>
        <v/>
      </c>
      <c r="P30" s="769" t="str">
        <f>IF('(入力①) 基本情報入力シート'!Y51="","",'(入力①) 基本情報入力シート'!Y51)</f>
        <v/>
      </c>
      <c r="Q30" s="770" t="str">
        <f>IF('(入力①) 基本情報入力シート'!Z51="","",'(入力①) 基本情報入力シート'!Z51)</f>
        <v/>
      </c>
      <c r="R30" s="779" t="str">
        <f>IF('(入力①) 基本情報入力シート'!AA51="","",'(入力①) 基本情報入力シート'!AA51)</f>
        <v/>
      </c>
      <c r="S30" s="485"/>
      <c r="T30" s="486"/>
      <c r="U30" s="487" t="str">
        <f>IF(P30="","",VLOOKUP(P30,【参考】数式用!$A$5:$I$38,MATCH(T30,【参考】数式用!$C$4:$G$4,0)+2,0))</f>
        <v/>
      </c>
      <c r="V30" s="204" t="s">
        <v>172</v>
      </c>
      <c r="W30" s="488"/>
      <c r="X30" s="203" t="s">
        <v>173</v>
      </c>
      <c r="Y30" s="488"/>
      <c r="Z30" s="297" t="s">
        <v>174</v>
      </c>
      <c r="AA30" s="488"/>
      <c r="AB30" s="203" t="s">
        <v>173</v>
      </c>
      <c r="AC30" s="488"/>
      <c r="AD30" s="203" t="s">
        <v>175</v>
      </c>
      <c r="AE30" s="489" t="s">
        <v>176</v>
      </c>
      <c r="AF30" s="490" t="str">
        <f t="shared" si="3"/>
        <v/>
      </c>
      <c r="AG30" s="660" t="s">
        <v>177</v>
      </c>
      <c r="AH30" s="492" t="str">
        <f t="shared" si="1"/>
        <v/>
      </c>
    </row>
    <row r="31" spans="1:34" ht="36.75" customHeight="1">
      <c r="A31" s="479">
        <f t="shared" si="4"/>
        <v>20</v>
      </c>
      <c r="B31" s="480" t="str">
        <f>IF('(入力①) 基本情報入力シート'!C52="","",'(入力①) 基本情報入力シート'!C52)</f>
        <v/>
      </c>
      <c r="C31" s="481" t="str">
        <f>IF('(入力①) 基本情報入力シート'!D52="","",'(入力①) 基本情報入力シート'!D52)</f>
        <v/>
      </c>
      <c r="D31" s="482" t="str">
        <f>IF('(入力①) 基本情報入力シート'!E52="","",'(入力①) 基本情報入力シート'!E52)</f>
        <v/>
      </c>
      <c r="E31" s="482" t="str">
        <f>IF('(入力①) 基本情報入力シート'!F52="","",'(入力①) 基本情報入力シート'!F52)</f>
        <v/>
      </c>
      <c r="F31" s="482" t="str">
        <f>IF('(入力①) 基本情報入力シート'!G52="","",'(入力①) 基本情報入力シート'!G52)</f>
        <v/>
      </c>
      <c r="G31" s="482" t="str">
        <f>IF('(入力①) 基本情報入力シート'!H52="","",'(入力①) 基本情報入力シート'!H52)</f>
        <v/>
      </c>
      <c r="H31" s="482" t="str">
        <f>IF('(入力①) 基本情報入力シート'!I52="","",'(入力①) 基本情報入力シート'!I52)</f>
        <v/>
      </c>
      <c r="I31" s="482" t="str">
        <f>IF('(入力①) 基本情報入力シート'!J52="","",'(入力①) 基本情報入力シート'!J52)</f>
        <v/>
      </c>
      <c r="J31" s="482" t="str">
        <f>IF('(入力①) 基本情報入力シート'!K52="","",'(入力①) 基本情報入力シート'!K52)</f>
        <v/>
      </c>
      <c r="K31" s="483" t="str">
        <f>IF('(入力①) 基本情報入力シート'!L52="","",'(入力①) 基本情報入力シート'!L52)</f>
        <v/>
      </c>
      <c r="L31" s="484" t="str">
        <f>IF('(入力①) 基本情報入力シート'!M52="","",'(入力①) 基本情報入力シート'!M52)</f>
        <v/>
      </c>
      <c r="M31" s="768" t="str">
        <f>IF('(入力①) 基本情報入力シート'!R52="","",'(入力①) 基本情報入力シート'!R52)</f>
        <v/>
      </c>
      <c r="N31" s="768" t="str">
        <f>IF('(入力①) 基本情報入力シート'!W52="","",'(入力①) 基本情報入力シート'!W52)</f>
        <v/>
      </c>
      <c r="O31" s="768" t="str">
        <f>IF('(入力①) 基本情報入力シート'!X52="","",'(入力①) 基本情報入力シート'!X52)</f>
        <v/>
      </c>
      <c r="P31" s="769" t="str">
        <f>IF('(入力①) 基本情報入力シート'!Y52="","",'(入力①) 基本情報入力シート'!Y52)</f>
        <v/>
      </c>
      <c r="Q31" s="770" t="str">
        <f>IF('(入力①) 基本情報入力シート'!Z52="","",'(入力①) 基本情報入力シート'!Z52)</f>
        <v/>
      </c>
      <c r="R31" s="779" t="str">
        <f>IF('(入力①) 基本情報入力シート'!AA52="","",'(入力①) 基本情報入力シート'!AA52)</f>
        <v/>
      </c>
      <c r="S31" s="485"/>
      <c r="T31" s="486"/>
      <c r="U31" s="487" t="str">
        <f>IF(P31="","",VLOOKUP(P31,【参考】数式用!$A$5:$I$38,MATCH(T31,【参考】数式用!$C$4:$G$4,0)+2,0))</f>
        <v/>
      </c>
      <c r="V31" s="204" t="s">
        <v>172</v>
      </c>
      <c r="W31" s="488"/>
      <c r="X31" s="203" t="s">
        <v>173</v>
      </c>
      <c r="Y31" s="488"/>
      <c r="Z31" s="297" t="s">
        <v>174</v>
      </c>
      <c r="AA31" s="488"/>
      <c r="AB31" s="203" t="s">
        <v>173</v>
      </c>
      <c r="AC31" s="488"/>
      <c r="AD31" s="203" t="s">
        <v>175</v>
      </c>
      <c r="AE31" s="489" t="s">
        <v>176</v>
      </c>
      <c r="AF31" s="490" t="str">
        <f t="shared" si="3"/>
        <v/>
      </c>
      <c r="AG31" s="660" t="s">
        <v>177</v>
      </c>
      <c r="AH31" s="492" t="str">
        <f t="shared" si="1"/>
        <v/>
      </c>
    </row>
    <row r="32" spans="1:34" ht="36.75" customHeight="1">
      <c r="A32" s="479">
        <f t="shared" si="4"/>
        <v>21</v>
      </c>
      <c r="B32" s="480" t="str">
        <f>IF('(入力①) 基本情報入力シート'!C53="","",'(入力①) 基本情報入力シート'!C53)</f>
        <v/>
      </c>
      <c r="C32" s="481" t="str">
        <f>IF('(入力①) 基本情報入力シート'!D53="","",'(入力①) 基本情報入力シート'!D53)</f>
        <v/>
      </c>
      <c r="D32" s="482" t="str">
        <f>IF('(入力①) 基本情報入力シート'!E53="","",'(入力①) 基本情報入力シート'!E53)</f>
        <v/>
      </c>
      <c r="E32" s="482" t="str">
        <f>IF('(入力①) 基本情報入力シート'!F53="","",'(入力①) 基本情報入力シート'!F53)</f>
        <v/>
      </c>
      <c r="F32" s="482" t="str">
        <f>IF('(入力①) 基本情報入力シート'!G53="","",'(入力①) 基本情報入力シート'!G53)</f>
        <v/>
      </c>
      <c r="G32" s="482" t="str">
        <f>IF('(入力①) 基本情報入力シート'!H53="","",'(入力①) 基本情報入力シート'!H53)</f>
        <v/>
      </c>
      <c r="H32" s="482" t="str">
        <f>IF('(入力①) 基本情報入力シート'!I53="","",'(入力①) 基本情報入力シート'!I53)</f>
        <v/>
      </c>
      <c r="I32" s="482" t="str">
        <f>IF('(入力①) 基本情報入力シート'!J53="","",'(入力①) 基本情報入力シート'!J53)</f>
        <v/>
      </c>
      <c r="J32" s="482" t="str">
        <f>IF('(入力①) 基本情報入力シート'!K53="","",'(入力①) 基本情報入力シート'!K53)</f>
        <v/>
      </c>
      <c r="K32" s="483" t="str">
        <f>IF('(入力①) 基本情報入力シート'!L53="","",'(入力①) 基本情報入力シート'!L53)</f>
        <v/>
      </c>
      <c r="L32" s="484" t="str">
        <f>IF('(入力①) 基本情報入力シート'!M53="","",'(入力①) 基本情報入力シート'!M53)</f>
        <v/>
      </c>
      <c r="M32" s="768" t="str">
        <f>IF('(入力①) 基本情報入力シート'!R53="","",'(入力①) 基本情報入力シート'!R53)</f>
        <v/>
      </c>
      <c r="N32" s="768" t="str">
        <f>IF('(入力①) 基本情報入力シート'!W53="","",'(入力①) 基本情報入力シート'!W53)</f>
        <v/>
      </c>
      <c r="O32" s="768" t="str">
        <f>IF('(入力①) 基本情報入力シート'!X53="","",'(入力①) 基本情報入力シート'!X53)</f>
        <v/>
      </c>
      <c r="P32" s="769" t="str">
        <f>IF('(入力①) 基本情報入力シート'!Y53="","",'(入力①) 基本情報入力シート'!Y53)</f>
        <v/>
      </c>
      <c r="Q32" s="770" t="str">
        <f>IF('(入力①) 基本情報入力シート'!Z53="","",'(入力①) 基本情報入力シート'!Z53)</f>
        <v/>
      </c>
      <c r="R32" s="779" t="str">
        <f>IF('(入力①) 基本情報入力シート'!AA53="","",'(入力①) 基本情報入力シート'!AA53)</f>
        <v/>
      </c>
      <c r="S32" s="485"/>
      <c r="T32" s="486"/>
      <c r="U32" s="487" t="str">
        <f>IF(P32="","",VLOOKUP(P32,【参考】数式用!$A$5:$I$38,MATCH(T32,【参考】数式用!$C$4:$G$4,0)+2,0))</f>
        <v/>
      </c>
      <c r="V32" s="204" t="s">
        <v>172</v>
      </c>
      <c r="W32" s="488"/>
      <c r="X32" s="203" t="s">
        <v>173</v>
      </c>
      <c r="Y32" s="488"/>
      <c r="Z32" s="297" t="s">
        <v>174</v>
      </c>
      <c r="AA32" s="488"/>
      <c r="AB32" s="203" t="s">
        <v>173</v>
      </c>
      <c r="AC32" s="488"/>
      <c r="AD32" s="203" t="s">
        <v>175</v>
      </c>
      <c r="AE32" s="489" t="s">
        <v>176</v>
      </c>
      <c r="AF32" s="490" t="str">
        <f t="shared" si="3"/>
        <v/>
      </c>
      <c r="AG32" s="660" t="s">
        <v>177</v>
      </c>
      <c r="AH32" s="492" t="str">
        <f t="shared" si="1"/>
        <v/>
      </c>
    </row>
    <row r="33" spans="1:34" ht="36.75" customHeight="1">
      <c r="A33" s="479">
        <f t="shared" si="4"/>
        <v>22</v>
      </c>
      <c r="B33" s="480" t="str">
        <f>IF('(入力①) 基本情報入力シート'!C54="","",'(入力①) 基本情報入力シート'!C54)</f>
        <v/>
      </c>
      <c r="C33" s="481" t="str">
        <f>IF('(入力①) 基本情報入力シート'!D54="","",'(入力①) 基本情報入力シート'!D54)</f>
        <v/>
      </c>
      <c r="D33" s="482" t="str">
        <f>IF('(入力①) 基本情報入力シート'!E54="","",'(入力①) 基本情報入力シート'!E54)</f>
        <v/>
      </c>
      <c r="E33" s="482" t="str">
        <f>IF('(入力①) 基本情報入力シート'!F54="","",'(入力①) 基本情報入力シート'!F54)</f>
        <v/>
      </c>
      <c r="F33" s="482" t="str">
        <f>IF('(入力①) 基本情報入力シート'!G54="","",'(入力①) 基本情報入力シート'!G54)</f>
        <v/>
      </c>
      <c r="G33" s="482" t="str">
        <f>IF('(入力①) 基本情報入力シート'!H54="","",'(入力①) 基本情報入力シート'!H54)</f>
        <v/>
      </c>
      <c r="H33" s="482" t="str">
        <f>IF('(入力①) 基本情報入力シート'!I54="","",'(入力①) 基本情報入力シート'!I54)</f>
        <v/>
      </c>
      <c r="I33" s="482" t="str">
        <f>IF('(入力①) 基本情報入力シート'!J54="","",'(入力①) 基本情報入力シート'!J54)</f>
        <v/>
      </c>
      <c r="J33" s="482" t="str">
        <f>IF('(入力①) 基本情報入力シート'!K54="","",'(入力①) 基本情報入力シート'!K54)</f>
        <v/>
      </c>
      <c r="K33" s="483" t="str">
        <f>IF('(入力①) 基本情報入力シート'!L54="","",'(入力①) 基本情報入力シート'!L54)</f>
        <v/>
      </c>
      <c r="L33" s="484" t="str">
        <f>IF('(入力①) 基本情報入力シート'!M54="","",'(入力①) 基本情報入力シート'!M54)</f>
        <v/>
      </c>
      <c r="M33" s="768" t="str">
        <f>IF('(入力①) 基本情報入力シート'!R54="","",'(入力①) 基本情報入力シート'!R54)</f>
        <v/>
      </c>
      <c r="N33" s="768" t="str">
        <f>IF('(入力①) 基本情報入力シート'!W54="","",'(入力①) 基本情報入力シート'!W54)</f>
        <v/>
      </c>
      <c r="O33" s="768" t="str">
        <f>IF('(入力①) 基本情報入力シート'!X54="","",'(入力①) 基本情報入力シート'!X54)</f>
        <v/>
      </c>
      <c r="P33" s="769" t="str">
        <f>IF('(入力①) 基本情報入力シート'!Y54="","",'(入力①) 基本情報入力シート'!Y54)</f>
        <v/>
      </c>
      <c r="Q33" s="770" t="str">
        <f>IF('(入力①) 基本情報入力シート'!Z54="","",'(入力①) 基本情報入力シート'!Z54)</f>
        <v/>
      </c>
      <c r="R33" s="779" t="str">
        <f>IF('(入力①) 基本情報入力シート'!AA54="","",'(入力①) 基本情報入力シート'!AA54)</f>
        <v/>
      </c>
      <c r="S33" s="485"/>
      <c r="T33" s="486"/>
      <c r="U33" s="487" t="str">
        <f>IF(P33="","",VLOOKUP(P33,【参考】数式用!$A$5:$I$38,MATCH(T33,【参考】数式用!$C$4:$G$4,0)+2,0))</f>
        <v/>
      </c>
      <c r="V33" s="204" t="s">
        <v>172</v>
      </c>
      <c r="W33" s="488"/>
      <c r="X33" s="203" t="s">
        <v>173</v>
      </c>
      <c r="Y33" s="488"/>
      <c r="Z33" s="297" t="s">
        <v>174</v>
      </c>
      <c r="AA33" s="488"/>
      <c r="AB33" s="203" t="s">
        <v>173</v>
      </c>
      <c r="AC33" s="488"/>
      <c r="AD33" s="203" t="s">
        <v>175</v>
      </c>
      <c r="AE33" s="489" t="s">
        <v>176</v>
      </c>
      <c r="AF33" s="490" t="str">
        <f t="shared" si="3"/>
        <v/>
      </c>
      <c r="AG33" s="660" t="s">
        <v>177</v>
      </c>
      <c r="AH33" s="492" t="str">
        <f t="shared" si="1"/>
        <v/>
      </c>
    </row>
    <row r="34" spans="1:34" ht="36.75" customHeight="1">
      <c r="A34" s="479">
        <f t="shared" si="4"/>
        <v>23</v>
      </c>
      <c r="B34" s="480" t="str">
        <f>IF('(入力①) 基本情報入力シート'!C55="","",'(入力①) 基本情報入力シート'!C55)</f>
        <v/>
      </c>
      <c r="C34" s="481" t="str">
        <f>IF('(入力①) 基本情報入力シート'!D55="","",'(入力①) 基本情報入力シート'!D55)</f>
        <v/>
      </c>
      <c r="D34" s="482" t="str">
        <f>IF('(入力①) 基本情報入力シート'!E55="","",'(入力①) 基本情報入力シート'!E55)</f>
        <v/>
      </c>
      <c r="E34" s="482" t="str">
        <f>IF('(入力①) 基本情報入力シート'!F55="","",'(入力①) 基本情報入力シート'!F55)</f>
        <v/>
      </c>
      <c r="F34" s="482" t="str">
        <f>IF('(入力①) 基本情報入力シート'!G55="","",'(入力①) 基本情報入力シート'!G55)</f>
        <v/>
      </c>
      <c r="G34" s="482" t="str">
        <f>IF('(入力①) 基本情報入力シート'!H55="","",'(入力①) 基本情報入力シート'!H55)</f>
        <v/>
      </c>
      <c r="H34" s="482" t="str">
        <f>IF('(入力①) 基本情報入力シート'!I55="","",'(入力①) 基本情報入力シート'!I55)</f>
        <v/>
      </c>
      <c r="I34" s="482" t="str">
        <f>IF('(入力①) 基本情報入力シート'!J55="","",'(入力①) 基本情報入力シート'!J55)</f>
        <v/>
      </c>
      <c r="J34" s="482" t="str">
        <f>IF('(入力①) 基本情報入力シート'!K55="","",'(入力①) 基本情報入力シート'!K55)</f>
        <v/>
      </c>
      <c r="K34" s="483" t="str">
        <f>IF('(入力①) 基本情報入力シート'!L55="","",'(入力①) 基本情報入力シート'!L55)</f>
        <v/>
      </c>
      <c r="L34" s="484" t="str">
        <f>IF('(入力①) 基本情報入力シート'!M55="","",'(入力①) 基本情報入力シート'!M55)</f>
        <v/>
      </c>
      <c r="M34" s="768" t="str">
        <f>IF('(入力①) 基本情報入力シート'!R55="","",'(入力①) 基本情報入力シート'!R55)</f>
        <v/>
      </c>
      <c r="N34" s="768" t="str">
        <f>IF('(入力①) 基本情報入力シート'!W55="","",'(入力①) 基本情報入力シート'!W55)</f>
        <v/>
      </c>
      <c r="O34" s="768" t="str">
        <f>IF('(入力①) 基本情報入力シート'!X55="","",'(入力①) 基本情報入力シート'!X55)</f>
        <v/>
      </c>
      <c r="P34" s="769" t="str">
        <f>IF('(入力①) 基本情報入力シート'!Y55="","",'(入力①) 基本情報入力シート'!Y55)</f>
        <v/>
      </c>
      <c r="Q34" s="770" t="str">
        <f>IF('(入力①) 基本情報入力シート'!Z55="","",'(入力①) 基本情報入力シート'!Z55)</f>
        <v/>
      </c>
      <c r="R34" s="779" t="str">
        <f>IF('(入力①) 基本情報入力シート'!AA55="","",'(入力①) 基本情報入力シート'!AA55)</f>
        <v/>
      </c>
      <c r="S34" s="485"/>
      <c r="T34" s="486"/>
      <c r="U34" s="487" t="str">
        <f>IF(P34="","",VLOOKUP(P34,【参考】数式用!$A$5:$I$38,MATCH(T34,【参考】数式用!$C$4:$G$4,0)+2,0))</f>
        <v/>
      </c>
      <c r="V34" s="204" t="s">
        <v>172</v>
      </c>
      <c r="W34" s="488"/>
      <c r="X34" s="203" t="s">
        <v>173</v>
      </c>
      <c r="Y34" s="488"/>
      <c r="Z34" s="297" t="s">
        <v>174</v>
      </c>
      <c r="AA34" s="488"/>
      <c r="AB34" s="203" t="s">
        <v>173</v>
      </c>
      <c r="AC34" s="488"/>
      <c r="AD34" s="203" t="s">
        <v>175</v>
      </c>
      <c r="AE34" s="489" t="s">
        <v>176</v>
      </c>
      <c r="AF34" s="490" t="str">
        <f t="shared" si="3"/>
        <v/>
      </c>
      <c r="AG34" s="660" t="s">
        <v>177</v>
      </c>
      <c r="AH34" s="492" t="str">
        <f t="shared" si="1"/>
        <v/>
      </c>
    </row>
    <row r="35" spans="1:34" ht="36.75" customHeight="1">
      <c r="A35" s="479">
        <f t="shared" si="4"/>
        <v>24</v>
      </c>
      <c r="B35" s="480" t="str">
        <f>IF('(入力①) 基本情報入力シート'!C56="","",'(入力①) 基本情報入力シート'!C56)</f>
        <v/>
      </c>
      <c r="C35" s="481" t="str">
        <f>IF('(入力①) 基本情報入力シート'!D56="","",'(入力①) 基本情報入力シート'!D56)</f>
        <v/>
      </c>
      <c r="D35" s="482" t="str">
        <f>IF('(入力①) 基本情報入力シート'!E56="","",'(入力①) 基本情報入力シート'!E56)</f>
        <v/>
      </c>
      <c r="E35" s="482" t="str">
        <f>IF('(入力①) 基本情報入力シート'!F56="","",'(入力①) 基本情報入力シート'!F56)</f>
        <v/>
      </c>
      <c r="F35" s="482" t="str">
        <f>IF('(入力①) 基本情報入力シート'!G56="","",'(入力①) 基本情報入力シート'!G56)</f>
        <v/>
      </c>
      <c r="G35" s="482" t="str">
        <f>IF('(入力①) 基本情報入力シート'!H56="","",'(入力①) 基本情報入力シート'!H56)</f>
        <v/>
      </c>
      <c r="H35" s="482" t="str">
        <f>IF('(入力①) 基本情報入力シート'!I56="","",'(入力①) 基本情報入力シート'!I56)</f>
        <v/>
      </c>
      <c r="I35" s="482" t="str">
        <f>IF('(入力①) 基本情報入力シート'!J56="","",'(入力①) 基本情報入力シート'!J56)</f>
        <v/>
      </c>
      <c r="J35" s="482" t="str">
        <f>IF('(入力①) 基本情報入力シート'!K56="","",'(入力①) 基本情報入力シート'!K56)</f>
        <v/>
      </c>
      <c r="K35" s="483" t="str">
        <f>IF('(入力①) 基本情報入力シート'!L56="","",'(入力①) 基本情報入力シート'!L56)</f>
        <v/>
      </c>
      <c r="L35" s="484" t="str">
        <f>IF('(入力①) 基本情報入力シート'!M56="","",'(入力①) 基本情報入力シート'!M56)</f>
        <v/>
      </c>
      <c r="M35" s="768" t="str">
        <f>IF('(入力①) 基本情報入力シート'!R56="","",'(入力①) 基本情報入力シート'!R56)</f>
        <v/>
      </c>
      <c r="N35" s="768" t="str">
        <f>IF('(入力①) 基本情報入力シート'!W56="","",'(入力①) 基本情報入力シート'!W56)</f>
        <v/>
      </c>
      <c r="O35" s="768" t="str">
        <f>IF('(入力①) 基本情報入力シート'!X56="","",'(入力①) 基本情報入力シート'!X56)</f>
        <v/>
      </c>
      <c r="P35" s="769" t="str">
        <f>IF('(入力①) 基本情報入力シート'!Y56="","",'(入力①) 基本情報入力シート'!Y56)</f>
        <v/>
      </c>
      <c r="Q35" s="770" t="str">
        <f>IF('(入力①) 基本情報入力シート'!Z56="","",'(入力①) 基本情報入力シート'!Z56)</f>
        <v/>
      </c>
      <c r="R35" s="779" t="str">
        <f>IF('(入力①) 基本情報入力シート'!AA56="","",'(入力①) 基本情報入力シート'!AA56)</f>
        <v/>
      </c>
      <c r="S35" s="485"/>
      <c r="T35" s="486"/>
      <c r="U35" s="487" t="str">
        <f>IF(P35="","",VLOOKUP(P35,【参考】数式用!$A$5:$I$38,MATCH(T35,【参考】数式用!$C$4:$G$4,0)+2,0))</f>
        <v/>
      </c>
      <c r="V35" s="204" t="s">
        <v>172</v>
      </c>
      <c r="W35" s="488"/>
      <c r="X35" s="203" t="s">
        <v>173</v>
      </c>
      <c r="Y35" s="488"/>
      <c r="Z35" s="297" t="s">
        <v>174</v>
      </c>
      <c r="AA35" s="488"/>
      <c r="AB35" s="203" t="s">
        <v>173</v>
      </c>
      <c r="AC35" s="488"/>
      <c r="AD35" s="203" t="s">
        <v>175</v>
      </c>
      <c r="AE35" s="489" t="s">
        <v>176</v>
      </c>
      <c r="AF35" s="490" t="str">
        <f t="shared" si="3"/>
        <v/>
      </c>
      <c r="AG35" s="660" t="s">
        <v>177</v>
      </c>
      <c r="AH35" s="492" t="str">
        <f t="shared" si="1"/>
        <v/>
      </c>
    </row>
    <row r="36" spans="1:34" ht="36.75" customHeight="1">
      <c r="A36" s="479">
        <f t="shared" si="4"/>
        <v>25</v>
      </c>
      <c r="B36" s="480" t="str">
        <f>IF('(入力①) 基本情報入力シート'!C57="","",'(入力①) 基本情報入力シート'!C57)</f>
        <v/>
      </c>
      <c r="C36" s="481" t="str">
        <f>IF('(入力①) 基本情報入力シート'!D57="","",'(入力①) 基本情報入力シート'!D57)</f>
        <v/>
      </c>
      <c r="D36" s="482" t="str">
        <f>IF('(入力①) 基本情報入力シート'!E57="","",'(入力①) 基本情報入力シート'!E57)</f>
        <v/>
      </c>
      <c r="E36" s="482" t="str">
        <f>IF('(入力①) 基本情報入力シート'!F57="","",'(入力①) 基本情報入力シート'!F57)</f>
        <v/>
      </c>
      <c r="F36" s="482" t="str">
        <f>IF('(入力①) 基本情報入力シート'!G57="","",'(入力①) 基本情報入力シート'!G57)</f>
        <v/>
      </c>
      <c r="G36" s="482" t="str">
        <f>IF('(入力①) 基本情報入力シート'!H57="","",'(入力①) 基本情報入力シート'!H57)</f>
        <v/>
      </c>
      <c r="H36" s="482" t="str">
        <f>IF('(入力①) 基本情報入力シート'!I57="","",'(入力①) 基本情報入力シート'!I57)</f>
        <v/>
      </c>
      <c r="I36" s="482" t="str">
        <f>IF('(入力①) 基本情報入力シート'!J57="","",'(入力①) 基本情報入力シート'!J57)</f>
        <v/>
      </c>
      <c r="J36" s="482" t="str">
        <f>IF('(入力①) 基本情報入力シート'!K57="","",'(入力①) 基本情報入力シート'!K57)</f>
        <v/>
      </c>
      <c r="K36" s="483" t="str">
        <f>IF('(入力①) 基本情報入力シート'!L57="","",'(入力①) 基本情報入力シート'!L57)</f>
        <v/>
      </c>
      <c r="L36" s="484" t="str">
        <f>IF('(入力①) 基本情報入力シート'!M57="","",'(入力①) 基本情報入力シート'!M57)</f>
        <v/>
      </c>
      <c r="M36" s="768" t="str">
        <f>IF('(入力①) 基本情報入力シート'!R57="","",'(入力①) 基本情報入力シート'!R57)</f>
        <v/>
      </c>
      <c r="N36" s="768" t="str">
        <f>IF('(入力①) 基本情報入力シート'!W57="","",'(入力①) 基本情報入力シート'!W57)</f>
        <v/>
      </c>
      <c r="O36" s="768" t="str">
        <f>IF('(入力①) 基本情報入力シート'!X57="","",'(入力①) 基本情報入力シート'!X57)</f>
        <v/>
      </c>
      <c r="P36" s="769" t="str">
        <f>IF('(入力①) 基本情報入力シート'!Y57="","",'(入力①) 基本情報入力シート'!Y57)</f>
        <v/>
      </c>
      <c r="Q36" s="770" t="str">
        <f>IF('(入力①) 基本情報入力シート'!Z57="","",'(入力①) 基本情報入力シート'!Z57)</f>
        <v/>
      </c>
      <c r="R36" s="779" t="str">
        <f>IF('(入力①) 基本情報入力シート'!AA57="","",'(入力①) 基本情報入力シート'!AA57)</f>
        <v/>
      </c>
      <c r="S36" s="485"/>
      <c r="T36" s="486"/>
      <c r="U36" s="487" t="str">
        <f>IF(P36="","",VLOOKUP(P36,【参考】数式用!$A$5:$I$38,MATCH(T36,【参考】数式用!$C$4:$G$4,0)+2,0))</f>
        <v/>
      </c>
      <c r="V36" s="204" t="s">
        <v>172</v>
      </c>
      <c r="W36" s="488"/>
      <c r="X36" s="203" t="s">
        <v>173</v>
      </c>
      <c r="Y36" s="488"/>
      <c r="Z36" s="297" t="s">
        <v>174</v>
      </c>
      <c r="AA36" s="488"/>
      <c r="AB36" s="203" t="s">
        <v>173</v>
      </c>
      <c r="AC36" s="488"/>
      <c r="AD36" s="203" t="s">
        <v>175</v>
      </c>
      <c r="AE36" s="489" t="s">
        <v>176</v>
      </c>
      <c r="AF36" s="490" t="str">
        <f t="shared" si="3"/>
        <v/>
      </c>
      <c r="AG36" s="660" t="s">
        <v>177</v>
      </c>
      <c r="AH36" s="492" t="str">
        <f t="shared" si="1"/>
        <v/>
      </c>
    </row>
    <row r="37" spans="1:34" ht="36.75" customHeight="1">
      <c r="A37" s="479">
        <f t="shared" si="4"/>
        <v>26</v>
      </c>
      <c r="B37" s="480" t="str">
        <f>IF('(入力①) 基本情報入力シート'!C58="","",'(入力①) 基本情報入力シート'!C58)</f>
        <v/>
      </c>
      <c r="C37" s="481" t="str">
        <f>IF('(入力①) 基本情報入力シート'!D58="","",'(入力①) 基本情報入力シート'!D58)</f>
        <v/>
      </c>
      <c r="D37" s="482" t="str">
        <f>IF('(入力①) 基本情報入力シート'!E58="","",'(入力①) 基本情報入力シート'!E58)</f>
        <v/>
      </c>
      <c r="E37" s="482" t="str">
        <f>IF('(入力①) 基本情報入力シート'!F58="","",'(入力①) 基本情報入力シート'!F58)</f>
        <v/>
      </c>
      <c r="F37" s="482" t="str">
        <f>IF('(入力①) 基本情報入力シート'!G58="","",'(入力①) 基本情報入力シート'!G58)</f>
        <v/>
      </c>
      <c r="G37" s="482" t="str">
        <f>IF('(入力①) 基本情報入力シート'!H58="","",'(入力①) 基本情報入力シート'!H58)</f>
        <v/>
      </c>
      <c r="H37" s="482" t="str">
        <f>IF('(入力①) 基本情報入力シート'!I58="","",'(入力①) 基本情報入力シート'!I58)</f>
        <v/>
      </c>
      <c r="I37" s="482" t="str">
        <f>IF('(入力①) 基本情報入力シート'!J58="","",'(入力①) 基本情報入力シート'!J58)</f>
        <v/>
      </c>
      <c r="J37" s="482" t="str">
        <f>IF('(入力①) 基本情報入力シート'!K58="","",'(入力①) 基本情報入力シート'!K58)</f>
        <v/>
      </c>
      <c r="K37" s="483" t="str">
        <f>IF('(入力①) 基本情報入力シート'!L58="","",'(入力①) 基本情報入力シート'!L58)</f>
        <v/>
      </c>
      <c r="L37" s="484" t="str">
        <f>IF('(入力①) 基本情報入力シート'!M58="","",'(入力①) 基本情報入力シート'!M58)</f>
        <v/>
      </c>
      <c r="M37" s="768" t="str">
        <f>IF('(入力①) 基本情報入力シート'!R58="","",'(入力①) 基本情報入力シート'!R58)</f>
        <v/>
      </c>
      <c r="N37" s="768" t="str">
        <f>IF('(入力①) 基本情報入力シート'!W58="","",'(入力①) 基本情報入力シート'!W58)</f>
        <v/>
      </c>
      <c r="O37" s="768" t="str">
        <f>IF('(入力①) 基本情報入力シート'!X58="","",'(入力①) 基本情報入力シート'!X58)</f>
        <v/>
      </c>
      <c r="P37" s="769" t="str">
        <f>IF('(入力①) 基本情報入力シート'!Y58="","",'(入力①) 基本情報入力シート'!Y58)</f>
        <v/>
      </c>
      <c r="Q37" s="770" t="str">
        <f>IF('(入力①) 基本情報入力シート'!Z58="","",'(入力①) 基本情報入力シート'!Z58)</f>
        <v/>
      </c>
      <c r="R37" s="779" t="str">
        <f>IF('(入力①) 基本情報入力シート'!AA58="","",'(入力①) 基本情報入力シート'!AA58)</f>
        <v/>
      </c>
      <c r="S37" s="485"/>
      <c r="T37" s="486"/>
      <c r="U37" s="487" t="str">
        <f>IF(P37="","",VLOOKUP(P37,【参考】数式用!$A$5:$I$38,MATCH(T37,【参考】数式用!$C$4:$G$4,0)+2,0))</f>
        <v/>
      </c>
      <c r="V37" s="204" t="s">
        <v>172</v>
      </c>
      <c r="W37" s="488"/>
      <c r="X37" s="203" t="s">
        <v>173</v>
      </c>
      <c r="Y37" s="488"/>
      <c r="Z37" s="297" t="s">
        <v>174</v>
      </c>
      <c r="AA37" s="488"/>
      <c r="AB37" s="203" t="s">
        <v>173</v>
      </c>
      <c r="AC37" s="488"/>
      <c r="AD37" s="203" t="s">
        <v>175</v>
      </c>
      <c r="AE37" s="489" t="s">
        <v>176</v>
      </c>
      <c r="AF37" s="490" t="str">
        <f t="shared" si="3"/>
        <v/>
      </c>
      <c r="AG37" s="660" t="s">
        <v>177</v>
      </c>
      <c r="AH37" s="492" t="str">
        <f t="shared" si="1"/>
        <v/>
      </c>
    </row>
    <row r="38" spans="1:34" ht="36.75" customHeight="1">
      <c r="A38" s="479">
        <f t="shared" si="4"/>
        <v>27</v>
      </c>
      <c r="B38" s="480" t="str">
        <f>IF('(入力①) 基本情報入力シート'!C59="","",'(入力①) 基本情報入力シート'!C59)</f>
        <v/>
      </c>
      <c r="C38" s="481" t="str">
        <f>IF('(入力①) 基本情報入力シート'!D59="","",'(入力①) 基本情報入力シート'!D59)</f>
        <v/>
      </c>
      <c r="D38" s="482" t="str">
        <f>IF('(入力①) 基本情報入力シート'!E59="","",'(入力①) 基本情報入力シート'!E59)</f>
        <v/>
      </c>
      <c r="E38" s="482" t="str">
        <f>IF('(入力①) 基本情報入力シート'!F59="","",'(入力①) 基本情報入力シート'!F59)</f>
        <v/>
      </c>
      <c r="F38" s="482" t="str">
        <f>IF('(入力①) 基本情報入力シート'!G59="","",'(入力①) 基本情報入力シート'!G59)</f>
        <v/>
      </c>
      <c r="G38" s="482" t="str">
        <f>IF('(入力①) 基本情報入力シート'!H59="","",'(入力①) 基本情報入力シート'!H59)</f>
        <v/>
      </c>
      <c r="H38" s="482" t="str">
        <f>IF('(入力①) 基本情報入力シート'!I59="","",'(入力①) 基本情報入力シート'!I59)</f>
        <v/>
      </c>
      <c r="I38" s="482" t="str">
        <f>IF('(入力①) 基本情報入力シート'!J59="","",'(入力①) 基本情報入力シート'!J59)</f>
        <v/>
      </c>
      <c r="J38" s="482" t="str">
        <f>IF('(入力①) 基本情報入力シート'!K59="","",'(入力①) 基本情報入力シート'!K59)</f>
        <v/>
      </c>
      <c r="K38" s="483" t="str">
        <f>IF('(入力①) 基本情報入力シート'!L59="","",'(入力①) 基本情報入力シート'!L59)</f>
        <v/>
      </c>
      <c r="L38" s="484" t="str">
        <f>IF('(入力①) 基本情報入力シート'!M59="","",'(入力①) 基本情報入力シート'!M59)</f>
        <v/>
      </c>
      <c r="M38" s="768" t="str">
        <f>IF('(入力①) 基本情報入力シート'!R59="","",'(入力①) 基本情報入力シート'!R59)</f>
        <v/>
      </c>
      <c r="N38" s="768" t="str">
        <f>IF('(入力①) 基本情報入力シート'!W59="","",'(入力①) 基本情報入力シート'!W59)</f>
        <v/>
      </c>
      <c r="O38" s="768" t="str">
        <f>IF('(入力①) 基本情報入力シート'!X59="","",'(入力①) 基本情報入力シート'!X59)</f>
        <v/>
      </c>
      <c r="P38" s="769" t="str">
        <f>IF('(入力①) 基本情報入力シート'!Y59="","",'(入力①) 基本情報入力シート'!Y59)</f>
        <v/>
      </c>
      <c r="Q38" s="770" t="str">
        <f>IF('(入力①) 基本情報入力シート'!Z59="","",'(入力①) 基本情報入力シート'!Z59)</f>
        <v/>
      </c>
      <c r="R38" s="779" t="str">
        <f>IF('(入力①) 基本情報入力シート'!AA59="","",'(入力①) 基本情報入力シート'!AA59)</f>
        <v/>
      </c>
      <c r="S38" s="485"/>
      <c r="T38" s="486"/>
      <c r="U38" s="487" t="str">
        <f>IF(P38="","",VLOOKUP(P38,【参考】数式用!$A$5:$I$38,MATCH(T38,【参考】数式用!$C$4:$G$4,0)+2,0))</f>
        <v/>
      </c>
      <c r="V38" s="204" t="s">
        <v>172</v>
      </c>
      <c r="W38" s="488"/>
      <c r="X38" s="203" t="s">
        <v>173</v>
      </c>
      <c r="Y38" s="488"/>
      <c r="Z38" s="297" t="s">
        <v>174</v>
      </c>
      <c r="AA38" s="488"/>
      <c r="AB38" s="203" t="s">
        <v>173</v>
      </c>
      <c r="AC38" s="488"/>
      <c r="AD38" s="203" t="s">
        <v>175</v>
      </c>
      <c r="AE38" s="489" t="s">
        <v>176</v>
      </c>
      <c r="AF38" s="490" t="str">
        <f t="shared" si="3"/>
        <v/>
      </c>
      <c r="AG38" s="660" t="s">
        <v>177</v>
      </c>
      <c r="AH38" s="492" t="str">
        <f t="shared" si="1"/>
        <v/>
      </c>
    </row>
    <row r="39" spans="1:34" ht="36.75" customHeight="1">
      <c r="A39" s="479">
        <f t="shared" si="4"/>
        <v>28</v>
      </c>
      <c r="B39" s="480" t="str">
        <f>IF('(入力①) 基本情報入力シート'!C60="","",'(入力①) 基本情報入力シート'!C60)</f>
        <v/>
      </c>
      <c r="C39" s="481" t="str">
        <f>IF('(入力①) 基本情報入力シート'!D60="","",'(入力①) 基本情報入力シート'!D60)</f>
        <v/>
      </c>
      <c r="D39" s="482" t="str">
        <f>IF('(入力①) 基本情報入力シート'!E60="","",'(入力①) 基本情報入力シート'!E60)</f>
        <v/>
      </c>
      <c r="E39" s="482" t="str">
        <f>IF('(入力①) 基本情報入力シート'!F60="","",'(入力①) 基本情報入力シート'!F60)</f>
        <v/>
      </c>
      <c r="F39" s="482" t="str">
        <f>IF('(入力①) 基本情報入力シート'!G60="","",'(入力①) 基本情報入力シート'!G60)</f>
        <v/>
      </c>
      <c r="G39" s="482" t="str">
        <f>IF('(入力①) 基本情報入力シート'!H60="","",'(入力①) 基本情報入力シート'!H60)</f>
        <v/>
      </c>
      <c r="H39" s="482" t="str">
        <f>IF('(入力①) 基本情報入力シート'!I60="","",'(入力①) 基本情報入力シート'!I60)</f>
        <v/>
      </c>
      <c r="I39" s="482" t="str">
        <f>IF('(入力①) 基本情報入力シート'!J60="","",'(入力①) 基本情報入力シート'!J60)</f>
        <v/>
      </c>
      <c r="J39" s="482" t="str">
        <f>IF('(入力①) 基本情報入力シート'!K60="","",'(入力①) 基本情報入力シート'!K60)</f>
        <v/>
      </c>
      <c r="K39" s="483" t="str">
        <f>IF('(入力①) 基本情報入力シート'!L60="","",'(入力①) 基本情報入力シート'!L60)</f>
        <v/>
      </c>
      <c r="L39" s="484" t="str">
        <f>IF('(入力①) 基本情報入力シート'!M60="","",'(入力①) 基本情報入力シート'!M60)</f>
        <v/>
      </c>
      <c r="M39" s="768" t="str">
        <f>IF('(入力①) 基本情報入力シート'!R60="","",'(入力①) 基本情報入力シート'!R60)</f>
        <v/>
      </c>
      <c r="N39" s="768" t="str">
        <f>IF('(入力①) 基本情報入力シート'!W60="","",'(入力①) 基本情報入力シート'!W60)</f>
        <v/>
      </c>
      <c r="O39" s="768" t="str">
        <f>IF('(入力①) 基本情報入力シート'!X60="","",'(入力①) 基本情報入力シート'!X60)</f>
        <v/>
      </c>
      <c r="P39" s="769" t="str">
        <f>IF('(入力①) 基本情報入力シート'!Y60="","",'(入力①) 基本情報入力シート'!Y60)</f>
        <v/>
      </c>
      <c r="Q39" s="770" t="str">
        <f>IF('(入力①) 基本情報入力シート'!Z60="","",'(入力①) 基本情報入力シート'!Z60)</f>
        <v/>
      </c>
      <c r="R39" s="779" t="str">
        <f>IF('(入力①) 基本情報入力シート'!AA60="","",'(入力①) 基本情報入力シート'!AA60)</f>
        <v/>
      </c>
      <c r="S39" s="485"/>
      <c r="T39" s="486"/>
      <c r="U39" s="487" t="str">
        <f>IF(P39="","",VLOOKUP(P39,【参考】数式用!$A$5:$I$38,MATCH(T39,【参考】数式用!$C$4:$G$4,0)+2,0))</f>
        <v/>
      </c>
      <c r="V39" s="204" t="s">
        <v>172</v>
      </c>
      <c r="W39" s="488"/>
      <c r="X39" s="203" t="s">
        <v>173</v>
      </c>
      <c r="Y39" s="488"/>
      <c r="Z39" s="297" t="s">
        <v>174</v>
      </c>
      <c r="AA39" s="488"/>
      <c r="AB39" s="203" t="s">
        <v>173</v>
      </c>
      <c r="AC39" s="488"/>
      <c r="AD39" s="203" t="s">
        <v>175</v>
      </c>
      <c r="AE39" s="489" t="s">
        <v>176</v>
      </c>
      <c r="AF39" s="490" t="str">
        <f t="shared" si="3"/>
        <v/>
      </c>
      <c r="AG39" s="660" t="s">
        <v>177</v>
      </c>
      <c r="AH39" s="492" t="str">
        <f t="shared" si="1"/>
        <v/>
      </c>
    </row>
    <row r="40" spans="1:34" ht="36.75" customHeight="1">
      <c r="A40" s="479">
        <f t="shared" si="4"/>
        <v>29</v>
      </c>
      <c r="B40" s="480" t="str">
        <f>IF('(入力①) 基本情報入力シート'!C61="","",'(入力①) 基本情報入力シート'!C61)</f>
        <v/>
      </c>
      <c r="C40" s="481" t="str">
        <f>IF('(入力①) 基本情報入力シート'!D61="","",'(入力①) 基本情報入力シート'!D61)</f>
        <v/>
      </c>
      <c r="D40" s="482" t="str">
        <f>IF('(入力①) 基本情報入力シート'!E61="","",'(入力①) 基本情報入力シート'!E61)</f>
        <v/>
      </c>
      <c r="E40" s="482" t="str">
        <f>IF('(入力①) 基本情報入力シート'!F61="","",'(入力①) 基本情報入力シート'!F61)</f>
        <v/>
      </c>
      <c r="F40" s="482" t="str">
        <f>IF('(入力①) 基本情報入力シート'!G61="","",'(入力①) 基本情報入力シート'!G61)</f>
        <v/>
      </c>
      <c r="G40" s="482" t="str">
        <f>IF('(入力①) 基本情報入力シート'!H61="","",'(入力①) 基本情報入力シート'!H61)</f>
        <v/>
      </c>
      <c r="H40" s="482" t="str">
        <f>IF('(入力①) 基本情報入力シート'!I61="","",'(入力①) 基本情報入力シート'!I61)</f>
        <v/>
      </c>
      <c r="I40" s="482" t="str">
        <f>IF('(入力①) 基本情報入力シート'!J61="","",'(入力①) 基本情報入力シート'!J61)</f>
        <v/>
      </c>
      <c r="J40" s="482" t="str">
        <f>IF('(入力①) 基本情報入力シート'!K61="","",'(入力①) 基本情報入力シート'!K61)</f>
        <v/>
      </c>
      <c r="K40" s="483" t="str">
        <f>IF('(入力①) 基本情報入力シート'!L61="","",'(入力①) 基本情報入力シート'!L61)</f>
        <v/>
      </c>
      <c r="L40" s="484" t="str">
        <f>IF('(入力①) 基本情報入力シート'!M61="","",'(入力①) 基本情報入力シート'!M61)</f>
        <v/>
      </c>
      <c r="M40" s="768" t="str">
        <f>IF('(入力①) 基本情報入力シート'!R61="","",'(入力①) 基本情報入力シート'!R61)</f>
        <v/>
      </c>
      <c r="N40" s="768" t="str">
        <f>IF('(入力①) 基本情報入力シート'!W61="","",'(入力①) 基本情報入力シート'!W61)</f>
        <v/>
      </c>
      <c r="O40" s="768" t="str">
        <f>IF('(入力①) 基本情報入力シート'!X61="","",'(入力①) 基本情報入力シート'!X61)</f>
        <v/>
      </c>
      <c r="P40" s="769" t="str">
        <f>IF('(入力①) 基本情報入力シート'!Y61="","",'(入力①) 基本情報入力シート'!Y61)</f>
        <v/>
      </c>
      <c r="Q40" s="770" t="str">
        <f>IF('(入力①) 基本情報入力シート'!Z61="","",'(入力①) 基本情報入力シート'!Z61)</f>
        <v/>
      </c>
      <c r="R40" s="779" t="str">
        <f>IF('(入力①) 基本情報入力シート'!AA61="","",'(入力①) 基本情報入力シート'!AA61)</f>
        <v/>
      </c>
      <c r="S40" s="485"/>
      <c r="T40" s="486"/>
      <c r="U40" s="487" t="str">
        <f>IF(P40="","",VLOOKUP(P40,【参考】数式用!$A$5:$I$38,MATCH(T40,【参考】数式用!$C$4:$G$4,0)+2,0))</f>
        <v/>
      </c>
      <c r="V40" s="204" t="s">
        <v>172</v>
      </c>
      <c r="W40" s="488"/>
      <c r="X40" s="203" t="s">
        <v>173</v>
      </c>
      <c r="Y40" s="488"/>
      <c r="Z40" s="297" t="s">
        <v>174</v>
      </c>
      <c r="AA40" s="488"/>
      <c r="AB40" s="203" t="s">
        <v>173</v>
      </c>
      <c r="AC40" s="488"/>
      <c r="AD40" s="203" t="s">
        <v>175</v>
      </c>
      <c r="AE40" s="489" t="s">
        <v>176</v>
      </c>
      <c r="AF40" s="490" t="str">
        <f t="shared" si="3"/>
        <v/>
      </c>
      <c r="AG40" s="660" t="s">
        <v>177</v>
      </c>
      <c r="AH40" s="492" t="str">
        <f t="shared" si="1"/>
        <v/>
      </c>
    </row>
    <row r="41" spans="1:34" ht="36.75" customHeight="1">
      <c r="A41" s="479">
        <f t="shared" si="4"/>
        <v>30</v>
      </c>
      <c r="B41" s="480" t="str">
        <f>IF('(入力①) 基本情報入力シート'!C62="","",'(入力①) 基本情報入力シート'!C62)</f>
        <v/>
      </c>
      <c r="C41" s="481" t="str">
        <f>IF('(入力①) 基本情報入力シート'!D62="","",'(入力①) 基本情報入力シート'!D62)</f>
        <v/>
      </c>
      <c r="D41" s="482" t="str">
        <f>IF('(入力①) 基本情報入力シート'!E62="","",'(入力①) 基本情報入力シート'!E62)</f>
        <v/>
      </c>
      <c r="E41" s="482" t="str">
        <f>IF('(入力①) 基本情報入力シート'!F62="","",'(入力①) 基本情報入力シート'!F62)</f>
        <v/>
      </c>
      <c r="F41" s="482" t="str">
        <f>IF('(入力①) 基本情報入力シート'!G62="","",'(入力①) 基本情報入力シート'!G62)</f>
        <v/>
      </c>
      <c r="G41" s="482" t="str">
        <f>IF('(入力①) 基本情報入力シート'!H62="","",'(入力①) 基本情報入力シート'!H62)</f>
        <v/>
      </c>
      <c r="H41" s="482" t="str">
        <f>IF('(入力①) 基本情報入力シート'!I62="","",'(入力①) 基本情報入力シート'!I62)</f>
        <v/>
      </c>
      <c r="I41" s="482" t="str">
        <f>IF('(入力①) 基本情報入力シート'!J62="","",'(入力①) 基本情報入力シート'!J62)</f>
        <v/>
      </c>
      <c r="J41" s="482" t="str">
        <f>IF('(入力①) 基本情報入力シート'!K62="","",'(入力①) 基本情報入力シート'!K62)</f>
        <v/>
      </c>
      <c r="K41" s="483" t="str">
        <f>IF('(入力①) 基本情報入力シート'!L62="","",'(入力①) 基本情報入力シート'!L62)</f>
        <v/>
      </c>
      <c r="L41" s="484" t="str">
        <f>IF('(入力①) 基本情報入力シート'!M62="","",'(入力①) 基本情報入力シート'!M62)</f>
        <v/>
      </c>
      <c r="M41" s="768" t="str">
        <f>IF('(入力①) 基本情報入力シート'!R62="","",'(入力①) 基本情報入力シート'!R62)</f>
        <v/>
      </c>
      <c r="N41" s="768" t="str">
        <f>IF('(入力①) 基本情報入力シート'!W62="","",'(入力①) 基本情報入力シート'!W62)</f>
        <v/>
      </c>
      <c r="O41" s="768" t="str">
        <f>IF('(入力①) 基本情報入力シート'!X62="","",'(入力①) 基本情報入力シート'!X62)</f>
        <v/>
      </c>
      <c r="P41" s="769" t="str">
        <f>IF('(入力①) 基本情報入力シート'!Y62="","",'(入力①) 基本情報入力シート'!Y62)</f>
        <v/>
      </c>
      <c r="Q41" s="770" t="str">
        <f>IF('(入力①) 基本情報入力シート'!Z62="","",'(入力①) 基本情報入力シート'!Z62)</f>
        <v/>
      </c>
      <c r="R41" s="779" t="str">
        <f>IF('(入力①) 基本情報入力シート'!AA62="","",'(入力①) 基本情報入力シート'!AA62)</f>
        <v/>
      </c>
      <c r="S41" s="485"/>
      <c r="T41" s="486"/>
      <c r="U41" s="487" t="str">
        <f>IF(P41="","",VLOOKUP(P41,【参考】数式用!$A$5:$I$38,MATCH(T41,【参考】数式用!$C$4:$G$4,0)+2,0))</f>
        <v/>
      </c>
      <c r="V41" s="204" t="s">
        <v>172</v>
      </c>
      <c r="W41" s="488"/>
      <c r="X41" s="203" t="s">
        <v>173</v>
      </c>
      <c r="Y41" s="488"/>
      <c r="Z41" s="297" t="s">
        <v>174</v>
      </c>
      <c r="AA41" s="488"/>
      <c r="AB41" s="203" t="s">
        <v>173</v>
      </c>
      <c r="AC41" s="488"/>
      <c r="AD41" s="203" t="s">
        <v>175</v>
      </c>
      <c r="AE41" s="489" t="s">
        <v>176</v>
      </c>
      <c r="AF41" s="490" t="str">
        <f t="shared" si="3"/>
        <v/>
      </c>
      <c r="AG41" s="660" t="s">
        <v>177</v>
      </c>
      <c r="AH41" s="492" t="str">
        <f t="shared" si="1"/>
        <v/>
      </c>
    </row>
    <row r="42" spans="1:34" ht="36.75" customHeight="1">
      <c r="A42" s="479">
        <f t="shared" si="4"/>
        <v>31</v>
      </c>
      <c r="B42" s="480" t="str">
        <f>IF('(入力①) 基本情報入力シート'!C63="","",'(入力①) 基本情報入力シート'!C63)</f>
        <v/>
      </c>
      <c r="C42" s="481" t="str">
        <f>IF('(入力①) 基本情報入力シート'!D63="","",'(入力①) 基本情報入力シート'!D63)</f>
        <v/>
      </c>
      <c r="D42" s="482" t="str">
        <f>IF('(入力①) 基本情報入力シート'!E63="","",'(入力①) 基本情報入力シート'!E63)</f>
        <v/>
      </c>
      <c r="E42" s="482" t="str">
        <f>IF('(入力①) 基本情報入力シート'!F63="","",'(入力①) 基本情報入力シート'!F63)</f>
        <v/>
      </c>
      <c r="F42" s="482" t="str">
        <f>IF('(入力①) 基本情報入力シート'!G63="","",'(入力①) 基本情報入力シート'!G63)</f>
        <v/>
      </c>
      <c r="G42" s="482" t="str">
        <f>IF('(入力①) 基本情報入力シート'!H63="","",'(入力①) 基本情報入力シート'!H63)</f>
        <v/>
      </c>
      <c r="H42" s="482" t="str">
        <f>IF('(入力①) 基本情報入力シート'!I63="","",'(入力①) 基本情報入力シート'!I63)</f>
        <v/>
      </c>
      <c r="I42" s="482" t="str">
        <f>IF('(入力①) 基本情報入力シート'!J63="","",'(入力①) 基本情報入力シート'!J63)</f>
        <v/>
      </c>
      <c r="J42" s="482" t="str">
        <f>IF('(入力①) 基本情報入力シート'!K63="","",'(入力①) 基本情報入力シート'!K63)</f>
        <v/>
      </c>
      <c r="K42" s="483" t="str">
        <f>IF('(入力①) 基本情報入力シート'!L63="","",'(入力①) 基本情報入力シート'!L63)</f>
        <v/>
      </c>
      <c r="L42" s="484" t="str">
        <f>IF('(入力①) 基本情報入力シート'!M63="","",'(入力①) 基本情報入力シート'!M63)</f>
        <v/>
      </c>
      <c r="M42" s="768" t="str">
        <f>IF('(入力①) 基本情報入力シート'!R63="","",'(入力①) 基本情報入力シート'!R63)</f>
        <v/>
      </c>
      <c r="N42" s="768" t="str">
        <f>IF('(入力①) 基本情報入力シート'!W63="","",'(入力①) 基本情報入力シート'!W63)</f>
        <v/>
      </c>
      <c r="O42" s="768" t="str">
        <f>IF('(入力①) 基本情報入力シート'!X63="","",'(入力①) 基本情報入力シート'!X63)</f>
        <v/>
      </c>
      <c r="P42" s="769" t="str">
        <f>IF('(入力①) 基本情報入力シート'!Y63="","",'(入力①) 基本情報入力シート'!Y63)</f>
        <v/>
      </c>
      <c r="Q42" s="770" t="str">
        <f>IF('(入力①) 基本情報入力シート'!Z63="","",'(入力①) 基本情報入力シート'!Z63)</f>
        <v/>
      </c>
      <c r="R42" s="779" t="str">
        <f>IF('(入力①) 基本情報入力シート'!AA63="","",'(入力①) 基本情報入力シート'!AA63)</f>
        <v/>
      </c>
      <c r="S42" s="485"/>
      <c r="T42" s="486"/>
      <c r="U42" s="487" t="str">
        <f>IF(P42="","",VLOOKUP(P42,【参考】数式用!$A$5:$I$38,MATCH(T42,【参考】数式用!$C$4:$G$4,0)+2,0))</f>
        <v/>
      </c>
      <c r="V42" s="204" t="s">
        <v>172</v>
      </c>
      <c r="W42" s="488"/>
      <c r="X42" s="203" t="s">
        <v>173</v>
      </c>
      <c r="Y42" s="488"/>
      <c r="Z42" s="297" t="s">
        <v>174</v>
      </c>
      <c r="AA42" s="488"/>
      <c r="AB42" s="203" t="s">
        <v>173</v>
      </c>
      <c r="AC42" s="488"/>
      <c r="AD42" s="203" t="s">
        <v>175</v>
      </c>
      <c r="AE42" s="489" t="s">
        <v>176</v>
      </c>
      <c r="AF42" s="490" t="str">
        <f t="shared" si="3"/>
        <v/>
      </c>
      <c r="AG42" s="660" t="s">
        <v>177</v>
      </c>
      <c r="AH42" s="492" t="str">
        <f t="shared" si="1"/>
        <v/>
      </c>
    </row>
    <row r="43" spans="1:34" ht="36.75" customHeight="1">
      <c r="A43" s="479">
        <f t="shared" si="4"/>
        <v>32</v>
      </c>
      <c r="B43" s="480" t="str">
        <f>IF('(入力①) 基本情報入力シート'!C64="","",'(入力①) 基本情報入力シート'!C64)</f>
        <v/>
      </c>
      <c r="C43" s="481" t="str">
        <f>IF('(入力①) 基本情報入力シート'!D64="","",'(入力①) 基本情報入力シート'!D64)</f>
        <v/>
      </c>
      <c r="D43" s="482" t="str">
        <f>IF('(入力①) 基本情報入力シート'!E64="","",'(入力①) 基本情報入力シート'!E64)</f>
        <v/>
      </c>
      <c r="E43" s="482" t="str">
        <f>IF('(入力①) 基本情報入力シート'!F64="","",'(入力①) 基本情報入力シート'!F64)</f>
        <v/>
      </c>
      <c r="F43" s="482" t="str">
        <f>IF('(入力①) 基本情報入力シート'!G64="","",'(入力①) 基本情報入力シート'!G64)</f>
        <v/>
      </c>
      <c r="G43" s="482" t="str">
        <f>IF('(入力①) 基本情報入力シート'!H64="","",'(入力①) 基本情報入力シート'!H64)</f>
        <v/>
      </c>
      <c r="H43" s="482" t="str">
        <f>IF('(入力①) 基本情報入力シート'!I64="","",'(入力①) 基本情報入力シート'!I64)</f>
        <v/>
      </c>
      <c r="I43" s="482" t="str">
        <f>IF('(入力①) 基本情報入力シート'!J64="","",'(入力①) 基本情報入力シート'!J64)</f>
        <v/>
      </c>
      <c r="J43" s="482" t="str">
        <f>IF('(入力①) 基本情報入力シート'!K64="","",'(入力①) 基本情報入力シート'!K64)</f>
        <v/>
      </c>
      <c r="K43" s="483" t="str">
        <f>IF('(入力①) 基本情報入力シート'!L64="","",'(入力①) 基本情報入力シート'!L64)</f>
        <v/>
      </c>
      <c r="L43" s="484" t="str">
        <f>IF('(入力①) 基本情報入力シート'!M64="","",'(入力①) 基本情報入力シート'!M64)</f>
        <v/>
      </c>
      <c r="M43" s="768" t="str">
        <f>IF('(入力①) 基本情報入力シート'!R64="","",'(入力①) 基本情報入力シート'!R64)</f>
        <v/>
      </c>
      <c r="N43" s="768" t="str">
        <f>IF('(入力①) 基本情報入力シート'!W64="","",'(入力①) 基本情報入力シート'!W64)</f>
        <v/>
      </c>
      <c r="O43" s="768" t="str">
        <f>IF('(入力①) 基本情報入力シート'!X64="","",'(入力①) 基本情報入力シート'!X64)</f>
        <v/>
      </c>
      <c r="P43" s="769" t="str">
        <f>IF('(入力①) 基本情報入力シート'!Y64="","",'(入力①) 基本情報入力シート'!Y64)</f>
        <v/>
      </c>
      <c r="Q43" s="770" t="str">
        <f>IF('(入力①) 基本情報入力シート'!Z64="","",'(入力①) 基本情報入力シート'!Z64)</f>
        <v/>
      </c>
      <c r="R43" s="779" t="str">
        <f>IF('(入力①) 基本情報入力シート'!AA64="","",'(入力①) 基本情報入力シート'!AA64)</f>
        <v/>
      </c>
      <c r="S43" s="485"/>
      <c r="T43" s="486"/>
      <c r="U43" s="487" t="str">
        <f>IF(P43="","",VLOOKUP(P43,【参考】数式用!$A$5:$I$38,MATCH(T43,【参考】数式用!$C$4:$G$4,0)+2,0))</f>
        <v/>
      </c>
      <c r="V43" s="204" t="s">
        <v>172</v>
      </c>
      <c r="W43" s="488"/>
      <c r="X43" s="203" t="s">
        <v>173</v>
      </c>
      <c r="Y43" s="488"/>
      <c r="Z43" s="297" t="s">
        <v>174</v>
      </c>
      <c r="AA43" s="488"/>
      <c r="AB43" s="203" t="s">
        <v>173</v>
      </c>
      <c r="AC43" s="488"/>
      <c r="AD43" s="203" t="s">
        <v>175</v>
      </c>
      <c r="AE43" s="489" t="s">
        <v>176</v>
      </c>
      <c r="AF43" s="490" t="str">
        <f t="shared" si="3"/>
        <v/>
      </c>
      <c r="AG43" s="660" t="s">
        <v>177</v>
      </c>
      <c r="AH43" s="492" t="str">
        <f t="shared" si="1"/>
        <v/>
      </c>
    </row>
    <row r="44" spans="1:34" ht="36.75" customHeight="1">
      <c r="A44" s="479">
        <f t="shared" si="4"/>
        <v>33</v>
      </c>
      <c r="B44" s="480" t="str">
        <f>IF('(入力①) 基本情報入力シート'!C65="","",'(入力①) 基本情報入力シート'!C65)</f>
        <v/>
      </c>
      <c r="C44" s="481" t="str">
        <f>IF('(入力①) 基本情報入力シート'!D65="","",'(入力①) 基本情報入力シート'!D65)</f>
        <v/>
      </c>
      <c r="D44" s="482" t="str">
        <f>IF('(入力①) 基本情報入力シート'!E65="","",'(入力①) 基本情報入力シート'!E65)</f>
        <v/>
      </c>
      <c r="E44" s="482" t="str">
        <f>IF('(入力①) 基本情報入力シート'!F65="","",'(入力①) 基本情報入力シート'!F65)</f>
        <v/>
      </c>
      <c r="F44" s="482" t="str">
        <f>IF('(入力①) 基本情報入力シート'!G65="","",'(入力①) 基本情報入力シート'!G65)</f>
        <v/>
      </c>
      <c r="G44" s="482" t="str">
        <f>IF('(入力①) 基本情報入力シート'!H65="","",'(入力①) 基本情報入力シート'!H65)</f>
        <v/>
      </c>
      <c r="H44" s="482" t="str">
        <f>IF('(入力①) 基本情報入力シート'!I65="","",'(入力①) 基本情報入力シート'!I65)</f>
        <v/>
      </c>
      <c r="I44" s="482" t="str">
        <f>IF('(入力①) 基本情報入力シート'!J65="","",'(入力①) 基本情報入力シート'!J65)</f>
        <v/>
      </c>
      <c r="J44" s="482" t="str">
        <f>IF('(入力①) 基本情報入力シート'!K65="","",'(入力①) 基本情報入力シート'!K65)</f>
        <v/>
      </c>
      <c r="K44" s="483" t="str">
        <f>IF('(入力①) 基本情報入力シート'!L65="","",'(入力①) 基本情報入力シート'!L65)</f>
        <v/>
      </c>
      <c r="L44" s="484" t="str">
        <f>IF('(入力①) 基本情報入力シート'!M65="","",'(入力①) 基本情報入力シート'!M65)</f>
        <v/>
      </c>
      <c r="M44" s="768" t="str">
        <f>IF('(入力①) 基本情報入力シート'!R65="","",'(入力①) 基本情報入力シート'!R65)</f>
        <v/>
      </c>
      <c r="N44" s="768" t="str">
        <f>IF('(入力①) 基本情報入力シート'!W65="","",'(入力①) 基本情報入力シート'!W65)</f>
        <v/>
      </c>
      <c r="O44" s="768" t="str">
        <f>IF('(入力①) 基本情報入力シート'!X65="","",'(入力①) 基本情報入力シート'!X65)</f>
        <v/>
      </c>
      <c r="P44" s="769" t="str">
        <f>IF('(入力①) 基本情報入力シート'!Y65="","",'(入力①) 基本情報入力シート'!Y65)</f>
        <v/>
      </c>
      <c r="Q44" s="770" t="str">
        <f>IF('(入力①) 基本情報入力シート'!Z65="","",'(入力①) 基本情報入力シート'!Z65)</f>
        <v/>
      </c>
      <c r="R44" s="779" t="str">
        <f>IF('(入力①) 基本情報入力シート'!AA65="","",'(入力①) 基本情報入力シート'!AA65)</f>
        <v/>
      </c>
      <c r="S44" s="485"/>
      <c r="T44" s="486"/>
      <c r="U44" s="487" t="str">
        <f>IF(P44="","",VLOOKUP(P44,【参考】数式用!$A$5:$I$38,MATCH(T44,【参考】数式用!$C$4:$G$4,0)+2,0))</f>
        <v/>
      </c>
      <c r="V44" s="204" t="s">
        <v>172</v>
      </c>
      <c r="W44" s="488"/>
      <c r="X44" s="203" t="s">
        <v>173</v>
      </c>
      <c r="Y44" s="488"/>
      <c r="Z44" s="297" t="s">
        <v>174</v>
      </c>
      <c r="AA44" s="488"/>
      <c r="AB44" s="203" t="s">
        <v>173</v>
      </c>
      <c r="AC44" s="488"/>
      <c r="AD44" s="203" t="s">
        <v>175</v>
      </c>
      <c r="AE44" s="489" t="s">
        <v>176</v>
      </c>
      <c r="AF44" s="490" t="str">
        <f t="shared" si="3"/>
        <v/>
      </c>
      <c r="AG44" s="660" t="s">
        <v>177</v>
      </c>
      <c r="AH44" s="492" t="str">
        <f t="shared" si="1"/>
        <v/>
      </c>
    </row>
    <row r="45" spans="1:34" ht="36.75" customHeight="1">
      <c r="A45" s="479">
        <f t="shared" si="4"/>
        <v>34</v>
      </c>
      <c r="B45" s="480" t="str">
        <f>IF('(入力①) 基本情報入力シート'!C66="","",'(入力①) 基本情報入力シート'!C66)</f>
        <v/>
      </c>
      <c r="C45" s="481" t="str">
        <f>IF('(入力①) 基本情報入力シート'!D66="","",'(入力①) 基本情報入力シート'!D66)</f>
        <v/>
      </c>
      <c r="D45" s="482" t="str">
        <f>IF('(入力①) 基本情報入力シート'!E66="","",'(入力①) 基本情報入力シート'!E66)</f>
        <v/>
      </c>
      <c r="E45" s="482" t="str">
        <f>IF('(入力①) 基本情報入力シート'!F66="","",'(入力①) 基本情報入力シート'!F66)</f>
        <v/>
      </c>
      <c r="F45" s="482" t="str">
        <f>IF('(入力①) 基本情報入力シート'!G66="","",'(入力①) 基本情報入力シート'!G66)</f>
        <v/>
      </c>
      <c r="G45" s="482" t="str">
        <f>IF('(入力①) 基本情報入力シート'!H66="","",'(入力①) 基本情報入力シート'!H66)</f>
        <v/>
      </c>
      <c r="H45" s="482" t="str">
        <f>IF('(入力①) 基本情報入力シート'!I66="","",'(入力①) 基本情報入力シート'!I66)</f>
        <v/>
      </c>
      <c r="I45" s="482" t="str">
        <f>IF('(入力①) 基本情報入力シート'!J66="","",'(入力①) 基本情報入力シート'!J66)</f>
        <v/>
      </c>
      <c r="J45" s="482" t="str">
        <f>IF('(入力①) 基本情報入力シート'!K66="","",'(入力①) 基本情報入力シート'!K66)</f>
        <v/>
      </c>
      <c r="K45" s="483" t="str">
        <f>IF('(入力①) 基本情報入力シート'!L66="","",'(入力①) 基本情報入力シート'!L66)</f>
        <v/>
      </c>
      <c r="L45" s="484" t="str">
        <f>IF('(入力①) 基本情報入力シート'!M66="","",'(入力①) 基本情報入力シート'!M66)</f>
        <v/>
      </c>
      <c r="M45" s="768" t="str">
        <f>IF('(入力①) 基本情報入力シート'!R66="","",'(入力①) 基本情報入力シート'!R66)</f>
        <v/>
      </c>
      <c r="N45" s="768" t="str">
        <f>IF('(入力①) 基本情報入力シート'!W66="","",'(入力①) 基本情報入力シート'!W66)</f>
        <v/>
      </c>
      <c r="O45" s="768" t="str">
        <f>IF('(入力①) 基本情報入力シート'!X66="","",'(入力①) 基本情報入力シート'!X66)</f>
        <v/>
      </c>
      <c r="P45" s="769" t="str">
        <f>IF('(入力①) 基本情報入力シート'!Y66="","",'(入力①) 基本情報入力シート'!Y66)</f>
        <v/>
      </c>
      <c r="Q45" s="770" t="str">
        <f>IF('(入力①) 基本情報入力シート'!Z66="","",'(入力①) 基本情報入力シート'!Z66)</f>
        <v/>
      </c>
      <c r="R45" s="779" t="str">
        <f>IF('(入力①) 基本情報入力シート'!AA66="","",'(入力①) 基本情報入力シート'!AA66)</f>
        <v/>
      </c>
      <c r="S45" s="485"/>
      <c r="T45" s="486"/>
      <c r="U45" s="487" t="str">
        <f>IF(P45="","",VLOOKUP(P45,【参考】数式用!$A$5:$I$38,MATCH(T45,【参考】数式用!$C$4:$G$4,0)+2,0))</f>
        <v/>
      </c>
      <c r="V45" s="204" t="s">
        <v>172</v>
      </c>
      <c r="W45" s="488"/>
      <c r="X45" s="203" t="s">
        <v>173</v>
      </c>
      <c r="Y45" s="488"/>
      <c r="Z45" s="297" t="s">
        <v>174</v>
      </c>
      <c r="AA45" s="488"/>
      <c r="AB45" s="203" t="s">
        <v>173</v>
      </c>
      <c r="AC45" s="488"/>
      <c r="AD45" s="203" t="s">
        <v>175</v>
      </c>
      <c r="AE45" s="489" t="s">
        <v>176</v>
      </c>
      <c r="AF45" s="490" t="str">
        <f t="shared" si="3"/>
        <v/>
      </c>
      <c r="AG45" s="660" t="s">
        <v>177</v>
      </c>
      <c r="AH45" s="492" t="str">
        <f t="shared" si="1"/>
        <v/>
      </c>
    </row>
    <row r="46" spans="1:34" ht="36.75" customHeight="1">
      <c r="A46" s="479">
        <f t="shared" si="4"/>
        <v>35</v>
      </c>
      <c r="B46" s="480" t="str">
        <f>IF('(入力①) 基本情報入力シート'!C67="","",'(入力①) 基本情報入力シート'!C67)</f>
        <v/>
      </c>
      <c r="C46" s="481" t="str">
        <f>IF('(入力①) 基本情報入力シート'!D67="","",'(入力①) 基本情報入力シート'!D67)</f>
        <v/>
      </c>
      <c r="D46" s="482" t="str">
        <f>IF('(入力①) 基本情報入力シート'!E67="","",'(入力①) 基本情報入力シート'!E67)</f>
        <v/>
      </c>
      <c r="E46" s="482" t="str">
        <f>IF('(入力①) 基本情報入力シート'!F67="","",'(入力①) 基本情報入力シート'!F67)</f>
        <v/>
      </c>
      <c r="F46" s="482" t="str">
        <f>IF('(入力①) 基本情報入力シート'!G67="","",'(入力①) 基本情報入力シート'!G67)</f>
        <v/>
      </c>
      <c r="G46" s="482" t="str">
        <f>IF('(入力①) 基本情報入力シート'!H67="","",'(入力①) 基本情報入力シート'!H67)</f>
        <v/>
      </c>
      <c r="H46" s="482" t="str">
        <f>IF('(入力①) 基本情報入力シート'!I67="","",'(入力①) 基本情報入力シート'!I67)</f>
        <v/>
      </c>
      <c r="I46" s="482" t="str">
        <f>IF('(入力①) 基本情報入力シート'!J67="","",'(入力①) 基本情報入力シート'!J67)</f>
        <v/>
      </c>
      <c r="J46" s="482" t="str">
        <f>IF('(入力①) 基本情報入力シート'!K67="","",'(入力①) 基本情報入力シート'!K67)</f>
        <v/>
      </c>
      <c r="K46" s="483" t="str">
        <f>IF('(入力①) 基本情報入力シート'!L67="","",'(入力①) 基本情報入力シート'!L67)</f>
        <v/>
      </c>
      <c r="L46" s="484" t="str">
        <f>IF('(入力①) 基本情報入力シート'!M67="","",'(入力①) 基本情報入力シート'!M67)</f>
        <v/>
      </c>
      <c r="M46" s="768" t="str">
        <f>IF('(入力①) 基本情報入力シート'!R67="","",'(入力①) 基本情報入力シート'!R67)</f>
        <v/>
      </c>
      <c r="N46" s="768" t="str">
        <f>IF('(入力①) 基本情報入力シート'!W67="","",'(入力①) 基本情報入力シート'!W67)</f>
        <v/>
      </c>
      <c r="O46" s="768" t="str">
        <f>IF('(入力①) 基本情報入力シート'!X67="","",'(入力①) 基本情報入力シート'!X67)</f>
        <v/>
      </c>
      <c r="P46" s="769" t="str">
        <f>IF('(入力①) 基本情報入力シート'!Y67="","",'(入力①) 基本情報入力シート'!Y67)</f>
        <v/>
      </c>
      <c r="Q46" s="770" t="str">
        <f>IF('(入力①) 基本情報入力シート'!Z67="","",'(入力①) 基本情報入力シート'!Z67)</f>
        <v/>
      </c>
      <c r="R46" s="779" t="str">
        <f>IF('(入力①) 基本情報入力シート'!AA67="","",'(入力①) 基本情報入力シート'!AA67)</f>
        <v/>
      </c>
      <c r="S46" s="485"/>
      <c r="T46" s="486"/>
      <c r="U46" s="487" t="str">
        <f>IF(P46="","",VLOOKUP(P46,【参考】数式用!$A$5:$I$38,MATCH(T46,【参考】数式用!$C$4:$G$4,0)+2,0))</f>
        <v/>
      </c>
      <c r="V46" s="204" t="s">
        <v>172</v>
      </c>
      <c r="W46" s="488"/>
      <c r="X46" s="203" t="s">
        <v>173</v>
      </c>
      <c r="Y46" s="488"/>
      <c r="Z46" s="297" t="s">
        <v>174</v>
      </c>
      <c r="AA46" s="488"/>
      <c r="AB46" s="203" t="s">
        <v>173</v>
      </c>
      <c r="AC46" s="488"/>
      <c r="AD46" s="203" t="s">
        <v>175</v>
      </c>
      <c r="AE46" s="489" t="s">
        <v>176</v>
      </c>
      <c r="AF46" s="490" t="str">
        <f t="shared" si="3"/>
        <v/>
      </c>
      <c r="AG46" s="660" t="s">
        <v>177</v>
      </c>
      <c r="AH46" s="492" t="str">
        <f t="shared" si="1"/>
        <v/>
      </c>
    </row>
    <row r="47" spans="1:34" ht="36.75" customHeight="1">
      <c r="A47" s="479">
        <f t="shared" si="4"/>
        <v>36</v>
      </c>
      <c r="B47" s="480" t="str">
        <f>IF('(入力①) 基本情報入力シート'!C68="","",'(入力①) 基本情報入力シート'!C68)</f>
        <v/>
      </c>
      <c r="C47" s="481" t="str">
        <f>IF('(入力①) 基本情報入力シート'!D68="","",'(入力①) 基本情報入力シート'!D68)</f>
        <v/>
      </c>
      <c r="D47" s="482" t="str">
        <f>IF('(入力①) 基本情報入力シート'!E68="","",'(入力①) 基本情報入力シート'!E68)</f>
        <v/>
      </c>
      <c r="E47" s="482" t="str">
        <f>IF('(入力①) 基本情報入力シート'!F68="","",'(入力①) 基本情報入力シート'!F68)</f>
        <v/>
      </c>
      <c r="F47" s="482" t="str">
        <f>IF('(入力①) 基本情報入力シート'!G68="","",'(入力①) 基本情報入力シート'!G68)</f>
        <v/>
      </c>
      <c r="G47" s="482" t="str">
        <f>IF('(入力①) 基本情報入力シート'!H68="","",'(入力①) 基本情報入力シート'!H68)</f>
        <v/>
      </c>
      <c r="H47" s="482" t="str">
        <f>IF('(入力①) 基本情報入力シート'!I68="","",'(入力①) 基本情報入力シート'!I68)</f>
        <v/>
      </c>
      <c r="I47" s="482" t="str">
        <f>IF('(入力①) 基本情報入力シート'!J68="","",'(入力①) 基本情報入力シート'!J68)</f>
        <v/>
      </c>
      <c r="J47" s="482" t="str">
        <f>IF('(入力①) 基本情報入力シート'!K68="","",'(入力①) 基本情報入力シート'!K68)</f>
        <v/>
      </c>
      <c r="K47" s="483" t="str">
        <f>IF('(入力①) 基本情報入力シート'!L68="","",'(入力①) 基本情報入力シート'!L68)</f>
        <v/>
      </c>
      <c r="L47" s="484" t="str">
        <f>IF('(入力①) 基本情報入力シート'!M68="","",'(入力①) 基本情報入力シート'!M68)</f>
        <v/>
      </c>
      <c r="M47" s="768" t="str">
        <f>IF('(入力①) 基本情報入力シート'!R68="","",'(入力①) 基本情報入力シート'!R68)</f>
        <v/>
      </c>
      <c r="N47" s="768" t="str">
        <f>IF('(入力①) 基本情報入力シート'!W68="","",'(入力①) 基本情報入力シート'!W68)</f>
        <v/>
      </c>
      <c r="O47" s="768" t="str">
        <f>IF('(入力①) 基本情報入力シート'!X68="","",'(入力①) 基本情報入力シート'!X68)</f>
        <v/>
      </c>
      <c r="P47" s="769" t="str">
        <f>IF('(入力①) 基本情報入力シート'!Y68="","",'(入力①) 基本情報入力シート'!Y68)</f>
        <v/>
      </c>
      <c r="Q47" s="770" t="str">
        <f>IF('(入力①) 基本情報入力シート'!Z68="","",'(入力①) 基本情報入力シート'!Z68)</f>
        <v/>
      </c>
      <c r="R47" s="779" t="str">
        <f>IF('(入力①) 基本情報入力シート'!AA68="","",'(入力①) 基本情報入力シート'!AA68)</f>
        <v/>
      </c>
      <c r="S47" s="485"/>
      <c r="T47" s="486"/>
      <c r="U47" s="487" t="str">
        <f>IF(P47="","",VLOOKUP(P47,【参考】数式用!$A$5:$I$38,MATCH(T47,【参考】数式用!$C$4:$G$4,0)+2,0))</f>
        <v/>
      </c>
      <c r="V47" s="204" t="s">
        <v>172</v>
      </c>
      <c r="W47" s="488"/>
      <c r="X47" s="203" t="s">
        <v>173</v>
      </c>
      <c r="Y47" s="488"/>
      <c r="Z47" s="297" t="s">
        <v>174</v>
      </c>
      <c r="AA47" s="488"/>
      <c r="AB47" s="203" t="s">
        <v>173</v>
      </c>
      <c r="AC47" s="488"/>
      <c r="AD47" s="203" t="s">
        <v>175</v>
      </c>
      <c r="AE47" s="489" t="s">
        <v>176</v>
      </c>
      <c r="AF47" s="490" t="str">
        <f t="shared" si="3"/>
        <v/>
      </c>
      <c r="AG47" s="660" t="s">
        <v>177</v>
      </c>
      <c r="AH47" s="492" t="str">
        <f t="shared" si="1"/>
        <v/>
      </c>
    </row>
    <row r="48" spans="1:34" ht="36.75" customHeight="1">
      <c r="A48" s="479">
        <f t="shared" si="4"/>
        <v>37</v>
      </c>
      <c r="B48" s="480" t="str">
        <f>IF('(入力①) 基本情報入力シート'!C69="","",'(入力①) 基本情報入力シート'!C69)</f>
        <v/>
      </c>
      <c r="C48" s="481" t="str">
        <f>IF('(入力①) 基本情報入力シート'!D69="","",'(入力①) 基本情報入力シート'!D69)</f>
        <v/>
      </c>
      <c r="D48" s="482" t="str">
        <f>IF('(入力①) 基本情報入力シート'!E69="","",'(入力①) 基本情報入力シート'!E69)</f>
        <v/>
      </c>
      <c r="E48" s="482" t="str">
        <f>IF('(入力①) 基本情報入力シート'!F69="","",'(入力①) 基本情報入力シート'!F69)</f>
        <v/>
      </c>
      <c r="F48" s="482" t="str">
        <f>IF('(入力①) 基本情報入力シート'!G69="","",'(入力①) 基本情報入力シート'!G69)</f>
        <v/>
      </c>
      <c r="G48" s="482" t="str">
        <f>IF('(入力①) 基本情報入力シート'!H69="","",'(入力①) 基本情報入力シート'!H69)</f>
        <v/>
      </c>
      <c r="H48" s="482" t="str">
        <f>IF('(入力①) 基本情報入力シート'!I69="","",'(入力①) 基本情報入力シート'!I69)</f>
        <v/>
      </c>
      <c r="I48" s="482" t="str">
        <f>IF('(入力①) 基本情報入力シート'!J69="","",'(入力①) 基本情報入力シート'!J69)</f>
        <v/>
      </c>
      <c r="J48" s="482" t="str">
        <f>IF('(入力①) 基本情報入力シート'!K69="","",'(入力①) 基本情報入力シート'!K69)</f>
        <v/>
      </c>
      <c r="K48" s="483" t="str">
        <f>IF('(入力①) 基本情報入力シート'!L69="","",'(入力①) 基本情報入力シート'!L69)</f>
        <v/>
      </c>
      <c r="L48" s="484" t="str">
        <f>IF('(入力①) 基本情報入力シート'!M69="","",'(入力①) 基本情報入力シート'!M69)</f>
        <v/>
      </c>
      <c r="M48" s="768" t="str">
        <f>IF('(入力①) 基本情報入力シート'!R69="","",'(入力①) 基本情報入力シート'!R69)</f>
        <v/>
      </c>
      <c r="N48" s="768" t="str">
        <f>IF('(入力①) 基本情報入力シート'!W69="","",'(入力①) 基本情報入力シート'!W69)</f>
        <v/>
      </c>
      <c r="O48" s="768" t="str">
        <f>IF('(入力①) 基本情報入力シート'!X69="","",'(入力①) 基本情報入力シート'!X69)</f>
        <v/>
      </c>
      <c r="P48" s="769" t="str">
        <f>IF('(入力①) 基本情報入力シート'!Y69="","",'(入力①) 基本情報入力シート'!Y69)</f>
        <v/>
      </c>
      <c r="Q48" s="770" t="str">
        <f>IF('(入力①) 基本情報入力シート'!Z69="","",'(入力①) 基本情報入力シート'!Z69)</f>
        <v/>
      </c>
      <c r="R48" s="779" t="str">
        <f>IF('(入力①) 基本情報入力シート'!AA69="","",'(入力①) 基本情報入力シート'!AA69)</f>
        <v/>
      </c>
      <c r="S48" s="485"/>
      <c r="T48" s="486"/>
      <c r="U48" s="487" t="str">
        <f>IF(P48="","",VLOOKUP(P48,【参考】数式用!$A$5:$I$38,MATCH(T48,【参考】数式用!$C$4:$G$4,0)+2,0))</f>
        <v/>
      </c>
      <c r="V48" s="204" t="s">
        <v>172</v>
      </c>
      <c r="W48" s="488"/>
      <c r="X48" s="203" t="s">
        <v>173</v>
      </c>
      <c r="Y48" s="488"/>
      <c r="Z48" s="297" t="s">
        <v>174</v>
      </c>
      <c r="AA48" s="488"/>
      <c r="AB48" s="203" t="s">
        <v>173</v>
      </c>
      <c r="AC48" s="488"/>
      <c r="AD48" s="203" t="s">
        <v>175</v>
      </c>
      <c r="AE48" s="489" t="s">
        <v>176</v>
      </c>
      <c r="AF48" s="490" t="str">
        <f t="shared" si="3"/>
        <v/>
      </c>
      <c r="AG48" s="660" t="s">
        <v>177</v>
      </c>
      <c r="AH48" s="492" t="str">
        <f t="shared" si="1"/>
        <v/>
      </c>
    </row>
    <row r="49" spans="1:34" ht="36.75" customHeight="1">
      <c r="A49" s="479">
        <f t="shared" si="4"/>
        <v>38</v>
      </c>
      <c r="B49" s="480" t="str">
        <f>IF('(入力①) 基本情報入力シート'!C70="","",'(入力①) 基本情報入力シート'!C70)</f>
        <v/>
      </c>
      <c r="C49" s="481" t="str">
        <f>IF('(入力①) 基本情報入力シート'!D70="","",'(入力①) 基本情報入力シート'!D70)</f>
        <v/>
      </c>
      <c r="D49" s="482" t="str">
        <f>IF('(入力①) 基本情報入力シート'!E70="","",'(入力①) 基本情報入力シート'!E70)</f>
        <v/>
      </c>
      <c r="E49" s="482" t="str">
        <f>IF('(入力①) 基本情報入力シート'!F70="","",'(入力①) 基本情報入力シート'!F70)</f>
        <v/>
      </c>
      <c r="F49" s="482" t="str">
        <f>IF('(入力①) 基本情報入力シート'!G70="","",'(入力①) 基本情報入力シート'!G70)</f>
        <v/>
      </c>
      <c r="G49" s="482" t="str">
        <f>IF('(入力①) 基本情報入力シート'!H70="","",'(入力①) 基本情報入力シート'!H70)</f>
        <v/>
      </c>
      <c r="H49" s="482" t="str">
        <f>IF('(入力①) 基本情報入力シート'!I70="","",'(入力①) 基本情報入力シート'!I70)</f>
        <v/>
      </c>
      <c r="I49" s="482" t="str">
        <f>IF('(入力①) 基本情報入力シート'!J70="","",'(入力①) 基本情報入力シート'!J70)</f>
        <v/>
      </c>
      <c r="J49" s="482" t="str">
        <f>IF('(入力①) 基本情報入力シート'!K70="","",'(入力①) 基本情報入力シート'!K70)</f>
        <v/>
      </c>
      <c r="K49" s="483" t="str">
        <f>IF('(入力①) 基本情報入力シート'!L70="","",'(入力①) 基本情報入力シート'!L70)</f>
        <v/>
      </c>
      <c r="L49" s="484" t="str">
        <f>IF('(入力①) 基本情報入力シート'!M70="","",'(入力①) 基本情報入力シート'!M70)</f>
        <v/>
      </c>
      <c r="M49" s="768" t="str">
        <f>IF('(入力①) 基本情報入力シート'!R70="","",'(入力①) 基本情報入力シート'!R70)</f>
        <v/>
      </c>
      <c r="N49" s="768" t="str">
        <f>IF('(入力①) 基本情報入力シート'!W70="","",'(入力①) 基本情報入力シート'!W70)</f>
        <v/>
      </c>
      <c r="O49" s="768" t="str">
        <f>IF('(入力①) 基本情報入力シート'!X70="","",'(入力①) 基本情報入力シート'!X70)</f>
        <v/>
      </c>
      <c r="P49" s="769" t="str">
        <f>IF('(入力①) 基本情報入力シート'!Y70="","",'(入力①) 基本情報入力シート'!Y70)</f>
        <v/>
      </c>
      <c r="Q49" s="770" t="str">
        <f>IF('(入力①) 基本情報入力シート'!Z70="","",'(入力①) 基本情報入力シート'!Z70)</f>
        <v/>
      </c>
      <c r="R49" s="779" t="str">
        <f>IF('(入力①) 基本情報入力シート'!AA70="","",'(入力①) 基本情報入力シート'!AA70)</f>
        <v/>
      </c>
      <c r="S49" s="485"/>
      <c r="T49" s="486"/>
      <c r="U49" s="487" t="str">
        <f>IF(P49="","",VLOOKUP(P49,【参考】数式用!$A$5:$I$38,MATCH(T49,【参考】数式用!$C$4:$G$4,0)+2,0))</f>
        <v/>
      </c>
      <c r="V49" s="204" t="s">
        <v>172</v>
      </c>
      <c r="W49" s="488"/>
      <c r="X49" s="203" t="s">
        <v>173</v>
      </c>
      <c r="Y49" s="488"/>
      <c r="Z49" s="297" t="s">
        <v>174</v>
      </c>
      <c r="AA49" s="488"/>
      <c r="AB49" s="203" t="s">
        <v>173</v>
      </c>
      <c r="AC49" s="488"/>
      <c r="AD49" s="203" t="s">
        <v>175</v>
      </c>
      <c r="AE49" s="489" t="s">
        <v>176</v>
      </c>
      <c r="AF49" s="490" t="str">
        <f t="shared" si="3"/>
        <v/>
      </c>
      <c r="AG49" s="660" t="s">
        <v>177</v>
      </c>
      <c r="AH49" s="492" t="str">
        <f t="shared" si="1"/>
        <v/>
      </c>
    </row>
    <row r="50" spans="1:34" ht="36.75" customHeight="1">
      <c r="A50" s="479">
        <f t="shared" si="4"/>
        <v>39</v>
      </c>
      <c r="B50" s="480" t="str">
        <f>IF('(入力①) 基本情報入力シート'!C71="","",'(入力①) 基本情報入力シート'!C71)</f>
        <v/>
      </c>
      <c r="C50" s="481" t="str">
        <f>IF('(入力①) 基本情報入力シート'!D71="","",'(入力①) 基本情報入力シート'!D71)</f>
        <v/>
      </c>
      <c r="D50" s="482" t="str">
        <f>IF('(入力①) 基本情報入力シート'!E71="","",'(入力①) 基本情報入力シート'!E71)</f>
        <v/>
      </c>
      <c r="E50" s="482" t="str">
        <f>IF('(入力①) 基本情報入力シート'!F71="","",'(入力①) 基本情報入力シート'!F71)</f>
        <v/>
      </c>
      <c r="F50" s="482" t="str">
        <f>IF('(入力①) 基本情報入力シート'!G71="","",'(入力①) 基本情報入力シート'!G71)</f>
        <v/>
      </c>
      <c r="G50" s="482" t="str">
        <f>IF('(入力①) 基本情報入力シート'!H71="","",'(入力①) 基本情報入力シート'!H71)</f>
        <v/>
      </c>
      <c r="H50" s="482" t="str">
        <f>IF('(入力①) 基本情報入力シート'!I71="","",'(入力①) 基本情報入力シート'!I71)</f>
        <v/>
      </c>
      <c r="I50" s="482" t="str">
        <f>IF('(入力①) 基本情報入力シート'!J71="","",'(入力①) 基本情報入力シート'!J71)</f>
        <v/>
      </c>
      <c r="J50" s="482" t="str">
        <f>IF('(入力①) 基本情報入力シート'!K71="","",'(入力①) 基本情報入力シート'!K71)</f>
        <v/>
      </c>
      <c r="K50" s="483" t="str">
        <f>IF('(入力①) 基本情報入力シート'!L71="","",'(入力①) 基本情報入力シート'!L71)</f>
        <v/>
      </c>
      <c r="L50" s="484" t="str">
        <f>IF('(入力①) 基本情報入力シート'!M71="","",'(入力①) 基本情報入力シート'!M71)</f>
        <v/>
      </c>
      <c r="M50" s="768" t="str">
        <f>IF('(入力①) 基本情報入力シート'!R71="","",'(入力①) 基本情報入力シート'!R71)</f>
        <v/>
      </c>
      <c r="N50" s="768" t="str">
        <f>IF('(入力①) 基本情報入力シート'!W71="","",'(入力①) 基本情報入力シート'!W71)</f>
        <v/>
      </c>
      <c r="O50" s="768" t="str">
        <f>IF('(入力①) 基本情報入力シート'!X71="","",'(入力①) 基本情報入力シート'!X71)</f>
        <v/>
      </c>
      <c r="P50" s="769" t="str">
        <f>IF('(入力①) 基本情報入力シート'!Y71="","",'(入力①) 基本情報入力シート'!Y71)</f>
        <v/>
      </c>
      <c r="Q50" s="770" t="str">
        <f>IF('(入力①) 基本情報入力シート'!Z71="","",'(入力①) 基本情報入力シート'!Z71)</f>
        <v/>
      </c>
      <c r="R50" s="779" t="str">
        <f>IF('(入力①) 基本情報入力シート'!AA71="","",'(入力①) 基本情報入力シート'!AA71)</f>
        <v/>
      </c>
      <c r="S50" s="485"/>
      <c r="T50" s="486"/>
      <c r="U50" s="487" t="str">
        <f>IF(P50="","",VLOOKUP(P50,【参考】数式用!$A$5:$I$38,MATCH(T50,【参考】数式用!$C$4:$G$4,0)+2,0))</f>
        <v/>
      </c>
      <c r="V50" s="204" t="s">
        <v>172</v>
      </c>
      <c r="W50" s="488"/>
      <c r="X50" s="203" t="s">
        <v>173</v>
      </c>
      <c r="Y50" s="488"/>
      <c r="Z50" s="297" t="s">
        <v>174</v>
      </c>
      <c r="AA50" s="488"/>
      <c r="AB50" s="203" t="s">
        <v>173</v>
      </c>
      <c r="AC50" s="488"/>
      <c r="AD50" s="203" t="s">
        <v>175</v>
      </c>
      <c r="AE50" s="489" t="s">
        <v>176</v>
      </c>
      <c r="AF50" s="490" t="str">
        <f t="shared" si="3"/>
        <v/>
      </c>
      <c r="AG50" s="660" t="s">
        <v>177</v>
      </c>
      <c r="AH50" s="492" t="str">
        <f t="shared" si="1"/>
        <v/>
      </c>
    </row>
    <row r="51" spans="1:34" ht="36.75" customHeight="1">
      <c r="A51" s="479">
        <f t="shared" si="4"/>
        <v>40</v>
      </c>
      <c r="B51" s="480" t="str">
        <f>IF('(入力①) 基本情報入力シート'!C72="","",'(入力①) 基本情報入力シート'!C72)</f>
        <v/>
      </c>
      <c r="C51" s="481" t="str">
        <f>IF('(入力①) 基本情報入力シート'!D72="","",'(入力①) 基本情報入力シート'!D72)</f>
        <v/>
      </c>
      <c r="D51" s="482" t="str">
        <f>IF('(入力①) 基本情報入力シート'!E72="","",'(入力①) 基本情報入力シート'!E72)</f>
        <v/>
      </c>
      <c r="E51" s="482" t="str">
        <f>IF('(入力①) 基本情報入力シート'!F72="","",'(入力①) 基本情報入力シート'!F72)</f>
        <v/>
      </c>
      <c r="F51" s="482" t="str">
        <f>IF('(入力①) 基本情報入力シート'!G72="","",'(入力①) 基本情報入力シート'!G72)</f>
        <v/>
      </c>
      <c r="G51" s="482" t="str">
        <f>IF('(入力①) 基本情報入力シート'!H72="","",'(入力①) 基本情報入力シート'!H72)</f>
        <v/>
      </c>
      <c r="H51" s="482" t="str">
        <f>IF('(入力①) 基本情報入力シート'!I72="","",'(入力①) 基本情報入力シート'!I72)</f>
        <v/>
      </c>
      <c r="I51" s="482" t="str">
        <f>IF('(入力①) 基本情報入力シート'!J72="","",'(入力①) 基本情報入力シート'!J72)</f>
        <v/>
      </c>
      <c r="J51" s="482" t="str">
        <f>IF('(入力①) 基本情報入力シート'!K72="","",'(入力①) 基本情報入力シート'!K72)</f>
        <v/>
      </c>
      <c r="K51" s="483" t="str">
        <f>IF('(入力①) 基本情報入力シート'!L72="","",'(入力①) 基本情報入力シート'!L72)</f>
        <v/>
      </c>
      <c r="L51" s="484" t="str">
        <f>IF('(入力①) 基本情報入力シート'!M72="","",'(入力①) 基本情報入力シート'!M72)</f>
        <v/>
      </c>
      <c r="M51" s="768" t="str">
        <f>IF('(入力①) 基本情報入力シート'!R72="","",'(入力①) 基本情報入力シート'!R72)</f>
        <v/>
      </c>
      <c r="N51" s="768" t="str">
        <f>IF('(入力①) 基本情報入力シート'!W72="","",'(入力①) 基本情報入力シート'!W72)</f>
        <v/>
      </c>
      <c r="O51" s="768" t="str">
        <f>IF('(入力①) 基本情報入力シート'!X72="","",'(入力①) 基本情報入力シート'!X72)</f>
        <v/>
      </c>
      <c r="P51" s="769" t="str">
        <f>IF('(入力①) 基本情報入力シート'!Y72="","",'(入力①) 基本情報入力シート'!Y72)</f>
        <v/>
      </c>
      <c r="Q51" s="770" t="str">
        <f>IF('(入力①) 基本情報入力シート'!Z72="","",'(入力①) 基本情報入力シート'!Z72)</f>
        <v/>
      </c>
      <c r="R51" s="779" t="str">
        <f>IF('(入力①) 基本情報入力シート'!AA72="","",'(入力①) 基本情報入力シート'!AA72)</f>
        <v/>
      </c>
      <c r="S51" s="485"/>
      <c r="T51" s="486"/>
      <c r="U51" s="487" t="str">
        <f>IF(P51="","",VLOOKUP(P51,【参考】数式用!$A$5:$I$38,MATCH(T51,【参考】数式用!$C$4:$G$4,0)+2,0))</f>
        <v/>
      </c>
      <c r="V51" s="204" t="s">
        <v>172</v>
      </c>
      <c r="W51" s="488"/>
      <c r="X51" s="203" t="s">
        <v>173</v>
      </c>
      <c r="Y51" s="488"/>
      <c r="Z51" s="297" t="s">
        <v>174</v>
      </c>
      <c r="AA51" s="488"/>
      <c r="AB51" s="203" t="s">
        <v>173</v>
      </c>
      <c r="AC51" s="488"/>
      <c r="AD51" s="203" t="s">
        <v>175</v>
      </c>
      <c r="AE51" s="489" t="s">
        <v>176</v>
      </c>
      <c r="AF51" s="490" t="str">
        <f t="shared" si="3"/>
        <v/>
      </c>
      <c r="AG51" s="694" t="s">
        <v>177</v>
      </c>
      <c r="AH51" s="492" t="str">
        <f t="shared" si="1"/>
        <v/>
      </c>
    </row>
    <row r="52" spans="1:34" ht="36.75" customHeight="1">
      <c r="A52" s="479">
        <f t="shared" si="4"/>
        <v>41</v>
      </c>
      <c r="B52" s="480" t="str">
        <f>IF('(入力①) 基本情報入力シート'!C73="","",'(入力①) 基本情報入力シート'!C73)</f>
        <v/>
      </c>
      <c r="C52" s="481" t="str">
        <f>IF('(入力①) 基本情報入力シート'!D73="","",'(入力①) 基本情報入力シート'!D73)</f>
        <v/>
      </c>
      <c r="D52" s="482" t="str">
        <f>IF('(入力①) 基本情報入力シート'!E73="","",'(入力①) 基本情報入力シート'!E73)</f>
        <v/>
      </c>
      <c r="E52" s="482" t="str">
        <f>IF('(入力①) 基本情報入力シート'!F73="","",'(入力①) 基本情報入力シート'!F73)</f>
        <v/>
      </c>
      <c r="F52" s="482" t="str">
        <f>IF('(入力①) 基本情報入力シート'!G73="","",'(入力①) 基本情報入力シート'!G73)</f>
        <v/>
      </c>
      <c r="G52" s="482" t="str">
        <f>IF('(入力①) 基本情報入力シート'!H73="","",'(入力①) 基本情報入力シート'!H73)</f>
        <v/>
      </c>
      <c r="H52" s="482" t="str">
        <f>IF('(入力①) 基本情報入力シート'!I73="","",'(入力①) 基本情報入力シート'!I73)</f>
        <v/>
      </c>
      <c r="I52" s="482" t="str">
        <f>IF('(入力①) 基本情報入力シート'!J73="","",'(入力①) 基本情報入力シート'!J73)</f>
        <v/>
      </c>
      <c r="J52" s="482" t="str">
        <f>IF('(入力①) 基本情報入力シート'!K73="","",'(入力①) 基本情報入力シート'!K73)</f>
        <v/>
      </c>
      <c r="K52" s="483" t="str">
        <f>IF('(入力①) 基本情報入力シート'!L73="","",'(入力①) 基本情報入力シート'!L73)</f>
        <v/>
      </c>
      <c r="L52" s="484" t="str">
        <f>IF('(入力①) 基本情報入力シート'!M73="","",'(入力①) 基本情報入力シート'!M73)</f>
        <v/>
      </c>
      <c r="M52" s="768" t="str">
        <f>IF('(入力①) 基本情報入力シート'!R73="","",'(入力①) 基本情報入力シート'!R73)</f>
        <v/>
      </c>
      <c r="N52" s="768" t="str">
        <f>IF('(入力①) 基本情報入力シート'!W73="","",'(入力①) 基本情報入力シート'!W73)</f>
        <v/>
      </c>
      <c r="O52" s="768" t="str">
        <f>IF('(入力①) 基本情報入力シート'!X73="","",'(入力①) 基本情報入力シート'!X73)</f>
        <v/>
      </c>
      <c r="P52" s="769" t="str">
        <f>IF('(入力①) 基本情報入力シート'!Y73="","",'(入力①) 基本情報入力シート'!Y73)</f>
        <v/>
      </c>
      <c r="Q52" s="770" t="str">
        <f>IF('(入力①) 基本情報入力シート'!Z73="","",'(入力①) 基本情報入力シート'!Z73)</f>
        <v/>
      </c>
      <c r="R52" s="779" t="str">
        <f>IF('(入力①) 基本情報入力シート'!AA73="","",'(入力①) 基本情報入力シート'!AA73)</f>
        <v/>
      </c>
      <c r="S52" s="485"/>
      <c r="T52" s="486"/>
      <c r="U52" s="487" t="str">
        <f>IF(P52="","",VLOOKUP(P52,【参考】数式用!$A$5:$I$38,MATCH(T52,【参考】数式用!$C$4:$G$4,0)+2,0))</f>
        <v/>
      </c>
      <c r="V52" s="204" t="s">
        <v>172</v>
      </c>
      <c r="W52" s="488"/>
      <c r="X52" s="203" t="s">
        <v>173</v>
      </c>
      <c r="Y52" s="488"/>
      <c r="Z52" s="297" t="s">
        <v>174</v>
      </c>
      <c r="AA52" s="488"/>
      <c r="AB52" s="203" t="s">
        <v>173</v>
      </c>
      <c r="AC52" s="488"/>
      <c r="AD52" s="203" t="s">
        <v>175</v>
      </c>
      <c r="AE52" s="489" t="s">
        <v>176</v>
      </c>
      <c r="AF52" s="490" t="str">
        <f t="shared" si="3"/>
        <v/>
      </c>
      <c r="AG52" s="694" t="s">
        <v>177</v>
      </c>
      <c r="AH52" s="492" t="str">
        <f t="shared" si="1"/>
        <v/>
      </c>
    </row>
    <row r="53" spans="1:34" ht="36.75" customHeight="1">
      <c r="A53" s="479">
        <f t="shared" si="4"/>
        <v>42</v>
      </c>
      <c r="B53" s="480" t="str">
        <f>IF('(入力①) 基本情報入力シート'!C74="","",'(入力①) 基本情報入力シート'!C74)</f>
        <v/>
      </c>
      <c r="C53" s="481" t="str">
        <f>IF('(入力①) 基本情報入力シート'!D74="","",'(入力①) 基本情報入力シート'!D74)</f>
        <v/>
      </c>
      <c r="D53" s="482" t="str">
        <f>IF('(入力①) 基本情報入力シート'!E74="","",'(入力①) 基本情報入力シート'!E74)</f>
        <v/>
      </c>
      <c r="E53" s="482" t="str">
        <f>IF('(入力①) 基本情報入力シート'!F74="","",'(入力①) 基本情報入力シート'!F74)</f>
        <v/>
      </c>
      <c r="F53" s="482" t="str">
        <f>IF('(入力①) 基本情報入力シート'!G74="","",'(入力①) 基本情報入力シート'!G74)</f>
        <v/>
      </c>
      <c r="G53" s="482" t="str">
        <f>IF('(入力①) 基本情報入力シート'!H74="","",'(入力①) 基本情報入力シート'!H74)</f>
        <v/>
      </c>
      <c r="H53" s="482" t="str">
        <f>IF('(入力①) 基本情報入力シート'!I74="","",'(入力①) 基本情報入力シート'!I74)</f>
        <v/>
      </c>
      <c r="I53" s="482" t="str">
        <f>IF('(入力①) 基本情報入力シート'!J74="","",'(入力①) 基本情報入力シート'!J74)</f>
        <v/>
      </c>
      <c r="J53" s="482" t="str">
        <f>IF('(入力①) 基本情報入力シート'!K74="","",'(入力①) 基本情報入力シート'!K74)</f>
        <v/>
      </c>
      <c r="K53" s="483" t="str">
        <f>IF('(入力①) 基本情報入力シート'!L74="","",'(入力①) 基本情報入力シート'!L74)</f>
        <v/>
      </c>
      <c r="L53" s="484" t="str">
        <f>IF('(入力①) 基本情報入力シート'!M74="","",'(入力①) 基本情報入力シート'!M74)</f>
        <v/>
      </c>
      <c r="M53" s="768" t="str">
        <f>IF('(入力①) 基本情報入力シート'!R74="","",'(入力①) 基本情報入力シート'!R74)</f>
        <v/>
      </c>
      <c r="N53" s="768" t="str">
        <f>IF('(入力①) 基本情報入力シート'!W74="","",'(入力①) 基本情報入力シート'!W74)</f>
        <v/>
      </c>
      <c r="O53" s="768" t="str">
        <f>IF('(入力①) 基本情報入力シート'!X74="","",'(入力①) 基本情報入力シート'!X74)</f>
        <v/>
      </c>
      <c r="P53" s="769" t="str">
        <f>IF('(入力①) 基本情報入力シート'!Y74="","",'(入力①) 基本情報入力シート'!Y74)</f>
        <v/>
      </c>
      <c r="Q53" s="770" t="str">
        <f>IF('(入力①) 基本情報入力シート'!Z74="","",'(入力①) 基本情報入力シート'!Z74)</f>
        <v/>
      </c>
      <c r="R53" s="779" t="str">
        <f>IF('(入力①) 基本情報入力シート'!AA74="","",'(入力①) 基本情報入力シート'!AA74)</f>
        <v/>
      </c>
      <c r="S53" s="485"/>
      <c r="T53" s="486"/>
      <c r="U53" s="487" t="str">
        <f>IF(P53="","",VLOOKUP(P53,【参考】数式用!$A$5:$I$38,MATCH(T53,【参考】数式用!$C$4:$G$4,0)+2,0))</f>
        <v/>
      </c>
      <c r="V53" s="204" t="s">
        <v>172</v>
      </c>
      <c r="W53" s="488"/>
      <c r="X53" s="203" t="s">
        <v>173</v>
      </c>
      <c r="Y53" s="488"/>
      <c r="Z53" s="297" t="s">
        <v>174</v>
      </c>
      <c r="AA53" s="488"/>
      <c r="AB53" s="203" t="s">
        <v>173</v>
      </c>
      <c r="AC53" s="488"/>
      <c r="AD53" s="203" t="s">
        <v>175</v>
      </c>
      <c r="AE53" s="489" t="s">
        <v>176</v>
      </c>
      <c r="AF53" s="490" t="str">
        <f t="shared" si="3"/>
        <v/>
      </c>
      <c r="AG53" s="694" t="s">
        <v>177</v>
      </c>
      <c r="AH53" s="492" t="str">
        <f t="shared" si="1"/>
        <v/>
      </c>
    </row>
    <row r="54" spans="1:34" ht="36.75" customHeight="1">
      <c r="A54" s="479">
        <f t="shared" si="4"/>
        <v>43</v>
      </c>
      <c r="B54" s="480" t="str">
        <f>IF('(入力①) 基本情報入力シート'!C75="","",'(入力①) 基本情報入力シート'!C75)</f>
        <v/>
      </c>
      <c r="C54" s="481" t="str">
        <f>IF('(入力①) 基本情報入力シート'!D75="","",'(入力①) 基本情報入力シート'!D75)</f>
        <v/>
      </c>
      <c r="D54" s="482" t="str">
        <f>IF('(入力①) 基本情報入力シート'!E75="","",'(入力①) 基本情報入力シート'!E75)</f>
        <v/>
      </c>
      <c r="E54" s="482" t="str">
        <f>IF('(入力①) 基本情報入力シート'!F75="","",'(入力①) 基本情報入力シート'!F75)</f>
        <v/>
      </c>
      <c r="F54" s="482" t="str">
        <f>IF('(入力①) 基本情報入力シート'!G75="","",'(入力①) 基本情報入力シート'!G75)</f>
        <v/>
      </c>
      <c r="G54" s="482" t="str">
        <f>IF('(入力①) 基本情報入力シート'!H75="","",'(入力①) 基本情報入力シート'!H75)</f>
        <v/>
      </c>
      <c r="H54" s="482" t="str">
        <f>IF('(入力①) 基本情報入力シート'!I75="","",'(入力①) 基本情報入力シート'!I75)</f>
        <v/>
      </c>
      <c r="I54" s="482" t="str">
        <f>IF('(入力①) 基本情報入力シート'!J75="","",'(入力①) 基本情報入力シート'!J75)</f>
        <v/>
      </c>
      <c r="J54" s="482" t="str">
        <f>IF('(入力①) 基本情報入力シート'!K75="","",'(入力①) 基本情報入力シート'!K75)</f>
        <v/>
      </c>
      <c r="K54" s="483" t="str">
        <f>IF('(入力①) 基本情報入力シート'!L75="","",'(入力①) 基本情報入力シート'!L75)</f>
        <v/>
      </c>
      <c r="L54" s="484" t="str">
        <f>IF('(入力①) 基本情報入力シート'!M75="","",'(入力①) 基本情報入力シート'!M75)</f>
        <v/>
      </c>
      <c r="M54" s="768" t="str">
        <f>IF('(入力①) 基本情報入力シート'!R75="","",'(入力①) 基本情報入力シート'!R75)</f>
        <v/>
      </c>
      <c r="N54" s="768" t="str">
        <f>IF('(入力①) 基本情報入力シート'!W75="","",'(入力①) 基本情報入力シート'!W75)</f>
        <v/>
      </c>
      <c r="O54" s="768" t="str">
        <f>IF('(入力①) 基本情報入力シート'!X75="","",'(入力①) 基本情報入力シート'!X75)</f>
        <v/>
      </c>
      <c r="P54" s="769" t="str">
        <f>IF('(入力①) 基本情報入力シート'!Y75="","",'(入力①) 基本情報入力シート'!Y75)</f>
        <v/>
      </c>
      <c r="Q54" s="770" t="str">
        <f>IF('(入力①) 基本情報入力シート'!Z75="","",'(入力①) 基本情報入力シート'!Z75)</f>
        <v/>
      </c>
      <c r="R54" s="779" t="str">
        <f>IF('(入力①) 基本情報入力シート'!AA75="","",'(入力①) 基本情報入力シート'!AA75)</f>
        <v/>
      </c>
      <c r="S54" s="485"/>
      <c r="T54" s="486"/>
      <c r="U54" s="487" t="str">
        <f>IF(P54="","",VLOOKUP(P54,【参考】数式用!$A$5:$I$38,MATCH(T54,【参考】数式用!$C$4:$G$4,0)+2,0))</f>
        <v/>
      </c>
      <c r="V54" s="204" t="s">
        <v>172</v>
      </c>
      <c r="W54" s="488"/>
      <c r="X54" s="203" t="s">
        <v>173</v>
      </c>
      <c r="Y54" s="488"/>
      <c r="Z54" s="297" t="s">
        <v>174</v>
      </c>
      <c r="AA54" s="488"/>
      <c r="AB54" s="203" t="s">
        <v>173</v>
      </c>
      <c r="AC54" s="488"/>
      <c r="AD54" s="203" t="s">
        <v>175</v>
      </c>
      <c r="AE54" s="489" t="s">
        <v>176</v>
      </c>
      <c r="AF54" s="490" t="str">
        <f t="shared" si="3"/>
        <v/>
      </c>
      <c r="AG54" s="694" t="s">
        <v>177</v>
      </c>
      <c r="AH54" s="492" t="str">
        <f t="shared" si="1"/>
        <v/>
      </c>
    </row>
    <row r="55" spans="1:34" ht="36.75" customHeight="1">
      <c r="A55" s="479">
        <f t="shared" si="4"/>
        <v>44</v>
      </c>
      <c r="B55" s="480" t="str">
        <f>IF('(入力①) 基本情報入力シート'!C76="","",'(入力①) 基本情報入力シート'!C76)</f>
        <v/>
      </c>
      <c r="C55" s="481" t="str">
        <f>IF('(入力①) 基本情報入力シート'!D76="","",'(入力①) 基本情報入力シート'!D76)</f>
        <v/>
      </c>
      <c r="D55" s="482" t="str">
        <f>IF('(入力①) 基本情報入力シート'!E76="","",'(入力①) 基本情報入力シート'!E76)</f>
        <v/>
      </c>
      <c r="E55" s="482" t="str">
        <f>IF('(入力①) 基本情報入力シート'!F76="","",'(入力①) 基本情報入力シート'!F76)</f>
        <v/>
      </c>
      <c r="F55" s="482" t="str">
        <f>IF('(入力①) 基本情報入力シート'!G76="","",'(入力①) 基本情報入力シート'!G76)</f>
        <v/>
      </c>
      <c r="G55" s="482" t="str">
        <f>IF('(入力①) 基本情報入力シート'!H76="","",'(入力①) 基本情報入力シート'!H76)</f>
        <v/>
      </c>
      <c r="H55" s="482" t="str">
        <f>IF('(入力①) 基本情報入力シート'!I76="","",'(入力①) 基本情報入力シート'!I76)</f>
        <v/>
      </c>
      <c r="I55" s="482" t="str">
        <f>IF('(入力①) 基本情報入力シート'!J76="","",'(入力①) 基本情報入力シート'!J76)</f>
        <v/>
      </c>
      <c r="J55" s="482" t="str">
        <f>IF('(入力①) 基本情報入力シート'!K76="","",'(入力①) 基本情報入力シート'!K76)</f>
        <v/>
      </c>
      <c r="K55" s="483" t="str">
        <f>IF('(入力①) 基本情報入力シート'!L76="","",'(入力①) 基本情報入力シート'!L76)</f>
        <v/>
      </c>
      <c r="L55" s="484" t="str">
        <f>IF('(入力①) 基本情報入力シート'!M76="","",'(入力①) 基本情報入力シート'!M76)</f>
        <v/>
      </c>
      <c r="M55" s="768" t="str">
        <f>IF('(入力①) 基本情報入力シート'!R76="","",'(入力①) 基本情報入力シート'!R76)</f>
        <v/>
      </c>
      <c r="N55" s="768" t="str">
        <f>IF('(入力①) 基本情報入力シート'!W76="","",'(入力①) 基本情報入力シート'!W76)</f>
        <v/>
      </c>
      <c r="O55" s="768" t="str">
        <f>IF('(入力①) 基本情報入力シート'!X76="","",'(入力①) 基本情報入力シート'!X76)</f>
        <v/>
      </c>
      <c r="P55" s="769" t="str">
        <f>IF('(入力①) 基本情報入力シート'!Y76="","",'(入力①) 基本情報入力シート'!Y76)</f>
        <v/>
      </c>
      <c r="Q55" s="770" t="str">
        <f>IF('(入力①) 基本情報入力シート'!Z76="","",'(入力①) 基本情報入力シート'!Z76)</f>
        <v/>
      </c>
      <c r="R55" s="779" t="str">
        <f>IF('(入力①) 基本情報入力シート'!AA76="","",'(入力①) 基本情報入力シート'!AA76)</f>
        <v/>
      </c>
      <c r="S55" s="485"/>
      <c r="T55" s="486"/>
      <c r="U55" s="487" t="str">
        <f>IF(P55="","",VLOOKUP(P55,【参考】数式用!$A$5:$I$38,MATCH(T55,【参考】数式用!$C$4:$G$4,0)+2,0))</f>
        <v/>
      </c>
      <c r="V55" s="204" t="s">
        <v>172</v>
      </c>
      <c r="W55" s="488"/>
      <c r="X55" s="203" t="s">
        <v>173</v>
      </c>
      <c r="Y55" s="488"/>
      <c r="Z55" s="297" t="s">
        <v>174</v>
      </c>
      <c r="AA55" s="488"/>
      <c r="AB55" s="203" t="s">
        <v>173</v>
      </c>
      <c r="AC55" s="488"/>
      <c r="AD55" s="203" t="s">
        <v>175</v>
      </c>
      <c r="AE55" s="489" t="s">
        <v>176</v>
      </c>
      <c r="AF55" s="490" t="str">
        <f t="shared" si="3"/>
        <v/>
      </c>
      <c r="AG55" s="694" t="s">
        <v>177</v>
      </c>
      <c r="AH55" s="492" t="str">
        <f t="shared" si="1"/>
        <v/>
      </c>
    </row>
    <row r="56" spans="1:34" ht="36.75" customHeight="1">
      <c r="A56" s="479">
        <f t="shared" si="4"/>
        <v>45</v>
      </c>
      <c r="B56" s="480" t="str">
        <f>IF('(入力①) 基本情報入力シート'!C77="","",'(入力①) 基本情報入力シート'!C77)</f>
        <v/>
      </c>
      <c r="C56" s="481" t="str">
        <f>IF('(入力①) 基本情報入力シート'!D77="","",'(入力①) 基本情報入力シート'!D77)</f>
        <v/>
      </c>
      <c r="D56" s="482" t="str">
        <f>IF('(入力①) 基本情報入力シート'!E77="","",'(入力①) 基本情報入力シート'!E77)</f>
        <v/>
      </c>
      <c r="E56" s="482" t="str">
        <f>IF('(入力①) 基本情報入力シート'!F77="","",'(入力①) 基本情報入力シート'!F77)</f>
        <v/>
      </c>
      <c r="F56" s="482" t="str">
        <f>IF('(入力①) 基本情報入力シート'!G77="","",'(入力①) 基本情報入力シート'!G77)</f>
        <v/>
      </c>
      <c r="G56" s="482" t="str">
        <f>IF('(入力①) 基本情報入力シート'!H77="","",'(入力①) 基本情報入力シート'!H77)</f>
        <v/>
      </c>
      <c r="H56" s="482" t="str">
        <f>IF('(入力①) 基本情報入力シート'!I77="","",'(入力①) 基本情報入力シート'!I77)</f>
        <v/>
      </c>
      <c r="I56" s="482" t="str">
        <f>IF('(入力①) 基本情報入力シート'!J77="","",'(入力①) 基本情報入力シート'!J77)</f>
        <v/>
      </c>
      <c r="J56" s="482" t="str">
        <f>IF('(入力①) 基本情報入力シート'!K77="","",'(入力①) 基本情報入力シート'!K77)</f>
        <v/>
      </c>
      <c r="K56" s="483" t="str">
        <f>IF('(入力①) 基本情報入力シート'!L77="","",'(入力①) 基本情報入力シート'!L77)</f>
        <v/>
      </c>
      <c r="L56" s="484" t="str">
        <f>IF('(入力①) 基本情報入力シート'!M77="","",'(入力①) 基本情報入力シート'!M77)</f>
        <v/>
      </c>
      <c r="M56" s="768" t="str">
        <f>IF('(入力①) 基本情報入力シート'!R77="","",'(入力①) 基本情報入力シート'!R77)</f>
        <v/>
      </c>
      <c r="N56" s="768" t="str">
        <f>IF('(入力①) 基本情報入力シート'!W77="","",'(入力①) 基本情報入力シート'!W77)</f>
        <v/>
      </c>
      <c r="O56" s="768" t="str">
        <f>IF('(入力①) 基本情報入力シート'!X77="","",'(入力①) 基本情報入力シート'!X77)</f>
        <v/>
      </c>
      <c r="P56" s="769" t="str">
        <f>IF('(入力①) 基本情報入力シート'!Y77="","",'(入力①) 基本情報入力シート'!Y77)</f>
        <v/>
      </c>
      <c r="Q56" s="770" t="str">
        <f>IF('(入力①) 基本情報入力シート'!Z77="","",'(入力①) 基本情報入力シート'!Z77)</f>
        <v/>
      </c>
      <c r="R56" s="779" t="str">
        <f>IF('(入力①) 基本情報入力シート'!AA77="","",'(入力①) 基本情報入力シート'!AA77)</f>
        <v/>
      </c>
      <c r="S56" s="485"/>
      <c r="T56" s="486"/>
      <c r="U56" s="487" t="str">
        <f>IF(P56="","",VLOOKUP(P56,【参考】数式用!$A$5:$I$38,MATCH(T56,【参考】数式用!$C$4:$G$4,0)+2,0))</f>
        <v/>
      </c>
      <c r="V56" s="204" t="s">
        <v>172</v>
      </c>
      <c r="W56" s="488"/>
      <c r="X56" s="203" t="s">
        <v>173</v>
      </c>
      <c r="Y56" s="488"/>
      <c r="Z56" s="297" t="s">
        <v>174</v>
      </c>
      <c r="AA56" s="488"/>
      <c r="AB56" s="203" t="s">
        <v>173</v>
      </c>
      <c r="AC56" s="488"/>
      <c r="AD56" s="203" t="s">
        <v>175</v>
      </c>
      <c r="AE56" s="489" t="s">
        <v>176</v>
      </c>
      <c r="AF56" s="490" t="str">
        <f t="shared" si="3"/>
        <v/>
      </c>
      <c r="AG56" s="694" t="s">
        <v>177</v>
      </c>
      <c r="AH56" s="492" t="str">
        <f t="shared" si="1"/>
        <v/>
      </c>
    </row>
    <row r="57" spans="1:34" ht="36.75" customHeight="1">
      <c r="A57" s="479">
        <f t="shared" si="4"/>
        <v>46</v>
      </c>
      <c r="B57" s="480" t="str">
        <f>IF('(入力①) 基本情報入力シート'!C78="","",'(入力①) 基本情報入力シート'!C78)</f>
        <v/>
      </c>
      <c r="C57" s="481" t="str">
        <f>IF('(入力①) 基本情報入力シート'!D78="","",'(入力①) 基本情報入力シート'!D78)</f>
        <v/>
      </c>
      <c r="D57" s="482" t="str">
        <f>IF('(入力①) 基本情報入力シート'!E78="","",'(入力①) 基本情報入力シート'!E78)</f>
        <v/>
      </c>
      <c r="E57" s="482" t="str">
        <f>IF('(入力①) 基本情報入力シート'!F78="","",'(入力①) 基本情報入力シート'!F78)</f>
        <v/>
      </c>
      <c r="F57" s="482" t="str">
        <f>IF('(入力①) 基本情報入力シート'!G78="","",'(入力①) 基本情報入力シート'!G78)</f>
        <v/>
      </c>
      <c r="G57" s="482" t="str">
        <f>IF('(入力①) 基本情報入力シート'!H78="","",'(入力①) 基本情報入力シート'!H78)</f>
        <v/>
      </c>
      <c r="H57" s="482" t="str">
        <f>IF('(入力①) 基本情報入力シート'!I78="","",'(入力①) 基本情報入力シート'!I78)</f>
        <v/>
      </c>
      <c r="I57" s="482" t="str">
        <f>IF('(入力①) 基本情報入力シート'!J78="","",'(入力①) 基本情報入力シート'!J78)</f>
        <v/>
      </c>
      <c r="J57" s="482" t="str">
        <f>IF('(入力①) 基本情報入力シート'!K78="","",'(入力①) 基本情報入力シート'!K78)</f>
        <v/>
      </c>
      <c r="K57" s="483" t="str">
        <f>IF('(入力①) 基本情報入力シート'!L78="","",'(入力①) 基本情報入力シート'!L78)</f>
        <v/>
      </c>
      <c r="L57" s="484" t="str">
        <f>IF('(入力①) 基本情報入力シート'!M78="","",'(入力①) 基本情報入力シート'!M78)</f>
        <v/>
      </c>
      <c r="M57" s="768" t="str">
        <f>IF('(入力①) 基本情報入力シート'!R78="","",'(入力①) 基本情報入力シート'!R78)</f>
        <v/>
      </c>
      <c r="N57" s="768" t="str">
        <f>IF('(入力①) 基本情報入力シート'!W78="","",'(入力①) 基本情報入力シート'!W78)</f>
        <v/>
      </c>
      <c r="O57" s="768" t="str">
        <f>IF('(入力①) 基本情報入力シート'!X78="","",'(入力①) 基本情報入力シート'!X78)</f>
        <v/>
      </c>
      <c r="P57" s="769" t="str">
        <f>IF('(入力①) 基本情報入力シート'!Y78="","",'(入力①) 基本情報入力シート'!Y78)</f>
        <v/>
      </c>
      <c r="Q57" s="770" t="str">
        <f>IF('(入力①) 基本情報入力シート'!Z78="","",'(入力①) 基本情報入力シート'!Z78)</f>
        <v/>
      </c>
      <c r="R57" s="779" t="str">
        <f>IF('(入力①) 基本情報入力シート'!AA78="","",'(入力①) 基本情報入力シート'!AA78)</f>
        <v/>
      </c>
      <c r="S57" s="485"/>
      <c r="T57" s="486"/>
      <c r="U57" s="487" t="str">
        <f>IF(P57="","",VLOOKUP(P57,【参考】数式用!$A$5:$I$38,MATCH(T57,【参考】数式用!$C$4:$G$4,0)+2,0))</f>
        <v/>
      </c>
      <c r="V57" s="204" t="s">
        <v>172</v>
      </c>
      <c r="W57" s="488"/>
      <c r="X57" s="203" t="s">
        <v>173</v>
      </c>
      <c r="Y57" s="488"/>
      <c r="Z57" s="297" t="s">
        <v>174</v>
      </c>
      <c r="AA57" s="488"/>
      <c r="AB57" s="203" t="s">
        <v>173</v>
      </c>
      <c r="AC57" s="488"/>
      <c r="AD57" s="203" t="s">
        <v>175</v>
      </c>
      <c r="AE57" s="489" t="s">
        <v>176</v>
      </c>
      <c r="AF57" s="490" t="str">
        <f t="shared" si="3"/>
        <v/>
      </c>
      <c r="AG57" s="694" t="s">
        <v>177</v>
      </c>
      <c r="AH57" s="492" t="str">
        <f t="shared" si="1"/>
        <v/>
      </c>
    </row>
    <row r="58" spans="1:34" ht="36.75" customHeight="1">
      <c r="A58" s="479">
        <f t="shared" si="4"/>
        <v>47</v>
      </c>
      <c r="B58" s="480" t="str">
        <f>IF('(入力①) 基本情報入力シート'!C79="","",'(入力①) 基本情報入力シート'!C79)</f>
        <v/>
      </c>
      <c r="C58" s="481" t="str">
        <f>IF('(入力①) 基本情報入力シート'!D79="","",'(入力①) 基本情報入力シート'!D79)</f>
        <v/>
      </c>
      <c r="D58" s="482" t="str">
        <f>IF('(入力①) 基本情報入力シート'!E79="","",'(入力①) 基本情報入力シート'!E79)</f>
        <v/>
      </c>
      <c r="E58" s="482" t="str">
        <f>IF('(入力①) 基本情報入力シート'!F79="","",'(入力①) 基本情報入力シート'!F79)</f>
        <v/>
      </c>
      <c r="F58" s="482" t="str">
        <f>IF('(入力①) 基本情報入力シート'!G79="","",'(入力①) 基本情報入力シート'!G79)</f>
        <v/>
      </c>
      <c r="G58" s="482" t="str">
        <f>IF('(入力①) 基本情報入力シート'!H79="","",'(入力①) 基本情報入力シート'!H79)</f>
        <v/>
      </c>
      <c r="H58" s="482" t="str">
        <f>IF('(入力①) 基本情報入力シート'!I79="","",'(入力①) 基本情報入力シート'!I79)</f>
        <v/>
      </c>
      <c r="I58" s="482" t="str">
        <f>IF('(入力①) 基本情報入力シート'!J79="","",'(入力①) 基本情報入力シート'!J79)</f>
        <v/>
      </c>
      <c r="J58" s="482" t="str">
        <f>IF('(入力①) 基本情報入力シート'!K79="","",'(入力①) 基本情報入力シート'!K79)</f>
        <v/>
      </c>
      <c r="K58" s="483" t="str">
        <f>IF('(入力①) 基本情報入力シート'!L79="","",'(入力①) 基本情報入力シート'!L79)</f>
        <v/>
      </c>
      <c r="L58" s="484" t="str">
        <f>IF('(入力①) 基本情報入力シート'!M79="","",'(入力①) 基本情報入力シート'!M79)</f>
        <v/>
      </c>
      <c r="M58" s="768" t="str">
        <f>IF('(入力①) 基本情報入力シート'!R79="","",'(入力①) 基本情報入力シート'!R79)</f>
        <v/>
      </c>
      <c r="N58" s="768" t="str">
        <f>IF('(入力①) 基本情報入力シート'!W79="","",'(入力①) 基本情報入力シート'!W79)</f>
        <v/>
      </c>
      <c r="O58" s="768" t="str">
        <f>IF('(入力①) 基本情報入力シート'!X79="","",'(入力①) 基本情報入力シート'!X79)</f>
        <v/>
      </c>
      <c r="P58" s="769" t="str">
        <f>IF('(入力①) 基本情報入力シート'!Y79="","",'(入力①) 基本情報入力シート'!Y79)</f>
        <v/>
      </c>
      <c r="Q58" s="770" t="str">
        <f>IF('(入力①) 基本情報入力シート'!Z79="","",'(入力①) 基本情報入力シート'!Z79)</f>
        <v/>
      </c>
      <c r="R58" s="779" t="str">
        <f>IF('(入力①) 基本情報入力シート'!AA79="","",'(入力①) 基本情報入力シート'!AA79)</f>
        <v/>
      </c>
      <c r="S58" s="485"/>
      <c r="T58" s="486"/>
      <c r="U58" s="487" t="str">
        <f>IF(P58="","",VLOOKUP(P58,【参考】数式用!$A$5:$I$38,MATCH(T58,【参考】数式用!$C$4:$G$4,0)+2,0))</f>
        <v/>
      </c>
      <c r="V58" s="204" t="s">
        <v>172</v>
      </c>
      <c r="W58" s="488"/>
      <c r="X58" s="203" t="s">
        <v>173</v>
      </c>
      <c r="Y58" s="488"/>
      <c r="Z58" s="297" t="s">
        <v>174</v>
      </c>
      <c r="AA58" s="488"/>
      <c r="AB58" s="203" t="s">
        <v>173</v>
      </c>
      <c r="AC58" s="488"/>
      <c r="AD58" s="203" t="s">
        <v>175</v>
      </c>
      <c r="AE58" s="489" t="s">
        <v>176</v>
      </c>
      <c r="AF58" s="490" t="str">
        <f t="shared" si="3"/>
        <v/>
      </c>
      <c r="AG58" s="694" t="s">
        <v>177</v>
      </c>
      <c r="AH58" s="492" t="str">
        <f t="shared" si="1"/>
        <v/>
      </c>
    </row>
    <row r="59" spans="1:34" ht="36.75" customHeight="1">
      <c r="A59" s="479">
        <f t="shared" si="4"/>
        <v>48</v>
      </c>
      <c r="B59" s="480" t="str">
        <f>IF('(入力①) 基本情報入力シート'!C80="","",'(入力①) 基本情報入力シート'!C80)</f>
        <v/>
      </c>
      <c r="C59" s="481" t="str">
        <f>IF('(入力①) 基本情報入力シート'!D80="","",'(入力①) 基本情報入力シート'!D80)</f>
        <v/>
      </c>
      <c r="D59" s="482" t="str">
        <f>IF('(入力①) 基本情報入力シート'!E80="","",'(入力①) 基本情報入力シート'!E80)</f>
        <v/>
      </c>
      <c r="E59" s="482" t="str">
        <f>IF('(入力①) 基本情報入力シート'!F80="","",'(入力①) 基本情報入力シート'!F80)</f>
        <v/>
      </c>
      <c r="F59" s="482" t="str">
        <f>IF('(入力①) 基本情報入力シート'!G80="","",'(入力①) 基本情報入力シート'!G80)</f>
        <v/>
      </c>
      <c r="G59" s="482" t="str">
        <f>IF('(入力①) 基本情報入力シート'!H80="","",'(入力①) 基本情報入力シート'!H80)</f>
        <v/>
      </c>
      <c r="H59" s="482" t="str">
        <f>IF('(入力①) 基本情報入力シート'!I80="","",'(入力①) 基本情報入力シート'!I80)</f>
        <v/>
      </c>
      <c r="I59" s="482" t="str">
        <f>IF('(入力①) 基本情報入力シート'!J80="","",'(入力①) 基本情報入力シート'!J80)</f>
        <v/>
      </c>
      <c r="J59" s="482" t="str">
        <f>IF('(入力①) 基本情報入力シート'!K80="","",'(入力①) 基本情報入力シート'!K80)</f>
        <v/>
      </c>
      <c r="K59" s="483" t="str">
        <f>IF('(入力①) 基本情報入力シート'!L80="","",'(入力①) 基本情報入力シート'!L80)</f>
        <v/>
      </c>
      <c r="L59" s="484" t="str">
        <f>IF('(入力①) 基本情報入力シート'!M80="","",'(入力①) 基本情報入力シート'!M80)</f>
        <v/>
      </c>
      <c r="M59" s="768" t="str">
        <f>IF('(入力①) 基本情報入力シート'!R80="","",'(入力①) 基本情報入力シート'!R80)</f>
        <v/>
      </c>
      <c r="N59" s="768" t="str">
        <f>IF('(入力①) 基本情報入力シート'!W80="","",'(入力①) 基本情報入力シート'!W80)</f>
        <v/>
      </c>
      <c r="O59" s="768" t="str">
        <f>IF('(入力①) 基本情報入力シート'!X80="","",'(入力①) 基本情報入力シート'!X80)</f>
        <v/>
      </c>
      <c r="P59" s="769" t="str">
        <f>IF('(入力①) 基本情報入力シート'!Y80="","",'(入力①) 基本情報入力シート'!Y80)</f>
        <v/>
      </c>
      <c r="Q59" s="770" t="str">
        <f>IF('(入力①) 基本情報入力シート'!Z80="","",'(入力①) 基本情報入力シート'!Z80)</f>
        <v/>
      </c>
      <c r="R59" s="779" t="str">
        <f>IF('(入力①) 基本情報入力シート'!AA80="","",'(入力①) 基本情報入力シート'!AA80)</f>
        <v/>
      </c>
      <c r="S59" s="485"/>
      <c r="T59" s="486"/>
      <c r="U59" s="487" t="str">
        <f>IF(P59="","",VLOOKUP(P59,【参考】数式用!$A$5:$I$38,MATCH(T59,【参考】数式用!$C$4:$G$4,0)+2,0))</f>
        <v/>
      </c>
      <c r="V59" s="204" t="s">
        <v>172</v>
      </c>
      <c r="W59" s="488"/>
      <c r="X59" s="203" t="s">
        <v>173</v>
      </c>
      <c r="Y59" s="488"/>
      <c r="Z59" s="297" t="s">
        <v>174</v>
      </c>
      <c r="AA59" s="488"/>
      <c r="AB59" s="203" t="s">
        <v>173</v>
      </c>
      <c r="AC59" s="488"/>
      <c r="AD59" s="203" t="s">
        <v>175</v>
      </c>
      <c r="AE59" s="489" t="s">
        <v>176</v>
      </c>
      <c r="AF59" s="490" t="str">
        <f t="shared" si="3"/>
        <v/>
      </c>
      <c r="AG59" s="694" t="s">
        <v>177</v>
      </c>
      <c r="AH59" s="492" t="str">
        <f t="shared" si="1"/>
        <v/>
      </c>
    </row>
    <row r="60" spans="1:34" ht="36.75" customHeight="1">
      <c r="A60" s="479">
        <f t="shared" si="4"/>
        <v>49</v>
      </c>
      <c r="B60" s="480" t="str">
        <f>IF('(入力①) 基本情報入力シート'!C81="","",'(入力①) 基本情報入力シート'!C81)</f>
        <v/>
      </c>
      <c r="C60" s="481" t="str">
        <f>IF('(入力①) 基本情報入力シート'!D81="","",'(入力①) 基本情報入力シート'!D81)</f>
        <v/>
      </c>
      <c r="D60" s="482" t="str">
        <f>IF('(入力①) 基本情報入力シート'!E81="","",'(入力①) 基本情報入力シート'!E81)</f>
        <v/>
      </c>
      <c r="E60" s="482" t="str">
        <f>IF('(入力①) 基本情報入力シート'!F81="","",'(入力①) 基本情報入力シート'!F81)</f>
        <v/>
      </c>
      <c r="F60" s="482" t="str">
        <f>IF('(入力①) 基本情報入力シート'!G81="","",'(入力①) 基本情報入力シート'!G81)</f>
        <v/>
      </c>
      <c r="G60" s="482" t="str">
        <f>IF('(入力①) 基本情報入力シート'!H81="","",'(入力①) 基本情報入力シート'!H81)</f>
        <v/>
      </c>
      <c r="H60" s="482" t="str">
        <f>IF('(入力①) 基本情報入力シート'!I81="","",'(入力①) 基本情報入力シート'!I81)</f>
        <v/>
      </c>
      <c r="I60" s="482" t="str">
        <f>IF('(入力①) 基本情報入力シート'!J81="","",'(入力①) 基本情報入力シート'!J81)</f>
        <v/>
      </c>
      <c r="J60" s="482" t="str">
        <f>IF('(入力①) 基本情報入力シート'!K81="","",'(入力①) 基本情報入力シート'!K81)</f>
        <v/>
      </c>
      <c r="K60" s="483" t="str">
        <f>IF('(入力①) 基本情報入力シート'!L81="","",'(入力①) 基本情報入力シート'!L81)</f>
        <v/>
      </c>
      <c r="L60" s="484" t="str">
        <f>IF('(入力①) 基本情報入力シート'!M81="","",'(入力①) 基本情報入力シート'!M81)</f>
        <v/>
      </c>
      <c r="M60" s="768" t="str">
        <f>IF('(入力①) 基本情報入力シート'!R81="","",'(入力①) 基本情報入力シート'!R81)</f>
        <v/>
      </c>
      <c r="N60" s="768" t="str">
        <f>IF('(入力①) 基本情報入力シート'!W81="","",'(入力①) 基本情報入力シート'!W81)</f>
        <v/>
      </c>
      <c r="O60" s="768" t="str">
        <f>IF('(入力①) 基本情報入力シート'!X81="","",'(入力①) 基本情報入力シート'!X81)</f>
        <v/>
      </c>
      <c r="P60" s="769" t="str">
        <f>IF('(入力①) 基本情報入力シート'!Y81="","",'(入力①) 基本情報入力シート'!Y81)</f>
        <v/>
      </c>
      <c r="Q60" s="770" t="str">
        <f>IF('(入力①) 基本情報入力シート'!Z81="","",'(入力①) 基本情報入力シート'!Z81)</f>
        <v/>
      </c>
      <c r="R60" s="779" t="str">
        <f>IF('(入力①) 基本情報入力シート'!AA81="","",'(入力①) 基本情報入力シート'!AA81)</f>
        <v/>
      </c>
      <c r="S60" s="485"/>
      <c r="T60" s="486"/>
      <c r="U60" s="487" t="str">
        <f>IF(P60="","",VLOOKUP(P60,【参考】数式用!$A$5:$I$38,MATCH(T60,【参考】数式用!$C$4:$G$4,0)+2,0))</f>
        <v/>
      </c>
      <c r="V60" s="204" t="s">
        <v>172</v>
      </c>
      <c r="W60" s="488"/>
      <c r="X60" s="203" t="s">
        <v>173</v>
      </c>
      <c r="Y60" s="488"/>
      <c r="Z60" s="297" t="s">
        <v>174</v>
      </c>
      <c r="AA60" s="488"/>
      <c r="AB60" s="203" t="s">
        <v>173</v>
      </c>
      <c r="AC60" s="488"/>
      <c r="AD60" s="203" t="s">
        <v>175</v>
      </c>
      <c r="AE60" s="489" t="s">
        <v>176</v>
      </c>
      <c r="AF60" s="490" t="str">
        <f t="shared" si="3"/>
        <v/>
      </c>
      <c r="AG60" s="694" t="s">
        <v>177</v>
      </c>
      <c r="AH60" s="492" t="str">
        <f t="shared" si="1"/>
        <v/>
      </c>
    </row>
    <row r="61" spans="1:34" ht="36.75" customHeight="1">
      <c r="A61" s="479">
        <f t="shared" si="4"/>
        <v>50</v>
      </c>
      <c r="B61" s="480" t="str">
        <f>IF('(入力①) 基本情報入力シート'!C82="","",'(入力①) 基本情報入力シート'!C82)</f>
        <v/>
      </c>
      <c r="C61" s="481" t="str">
        <f>IF('(入力①) 基本情報入力シート'!D82="","",'(入力①) 基本情報入力シート'!D82)</f>
        <v/>
      </c>
      <c r="D61" s="482" t="str">
        <f>IF('(入力①) 基本情報入力シート'!E82="","",'(入力①) 基本情報入力シート'!E82)</f>
        <v/>
      </c>
      <c r="E61" s="482" t="str">
        <f>IF('(入力①) 基本情報入力シート'!F82="","",'(入力①) 基本情報入力シート'!F82)</f>
        <v/>
      </c>
      <c r="F61" s="482" t="str">
        <f>IF('(入力①) 基本情報入力シート'!G82="","",'(入力①) 基本情報入力シート'!G82)</f>
        <v/>
      </c>
      <c r="G61" s="482" t="str">
        <f>IF('(入力①) 基本情報入力シート'!H82="","",'(入力①) 基本情報入力シート'!H82)</f>
        <v/>
      </c>
      <c r="H61" s="482" t="str">
        <f>IF('(入力①) 基本情報入力シート'!I82="","",'(入力①) 基本情報入力シート'!I82)</f>
        <v/>
      </c>
      <c r="I61" s="482" t="str">
        <f>IF('(入力①) 基本情報入力シート'!J82="","",'(入力①) 基本情報入力シート'!J82)</f>
        <v/>
      </c>
      <c r="J61" s="482" t="str">
        <f>IF('(入力①) 基本情報入力シート'!K82="","",'(入力①) 基本情報入力シート'!K82)</f>
        <v/>
      </c>
      <c r="K61" s="483" t="str">
        <f>IF('(入力①) 基本情報入力シート'!L82="","",'(入力①) 基本情報入力シート'!L82)</f>
        <v/>
      </c>
      <c r="L61" s="484" t="str">
        <f>IF('(入力①) 基本情報入力シート'!M82="","",'(入力①) 基本情報入力シート'!M82)</f>
        <v/>
      </c>
      <c r="M61" s="768" t="str">
        <f>IF('(入力①) 基本情報入力シート'!R82="","",'(入力①) 基本情報入力シート'!R82)</f>
        <v/>
      </c>
      <c r="N61" s="768" t="str">
        <f>IF('(入力①) 基本情報入力シート'!W82="","",'(入力①) 基本情報入力シート'!W82)</f>
        <v/>
      </c>
      <c r="O61" s="768" t="str">
        <f>IF('(入力①) 基本情報入力シート'!X82="","",'(入力①) 基本情報入力シート'!X82)</f>
        <v/>
      </c>
      <c r="P61" s="769" t="str">
        <f>IF('(入力①) 基本情報入力シート'!Y82="","",'(入力①) 基本情報入力シート'!Y82)</f>
        <v/>
      </c>
      <c r="Q61" s="770" t="str">
        <f>IF('(入力①) 基本情報入力シート'!Z82="","",'(入力①) 基本情報入力シート'!Z82)</f>
        <v/>
      </c>
      <c r="R61" s="779" t="str">
        <f>IF('(入力①) 基本情報入力シート'!AA82="","",'(入力①) 基本情報入力シート'!AA82)</f>
        <v/>
      </c>
      <c r="S61" s="485"/>
      <c r="T61" s="486"/>
      <c r="U61" s="487" t="str">
        <f>IF(P61="","",VLOOKUP(P61,【参考】数式用!$A$5:$I$38,MATCH(T61,【参考】数式用!$C$4:$G$4,0)+2,0))</f>
        <v/>
      </c>
      <c r="V61" s="204" t="s">
        <v>172</v>
      </c>
      <c r="W61" s="488"/>
      <c r="X61" s="203" t="s">
        <v>173</v>
      </c>
      <c r="Y61" s="488"/>
      <c r="Z61" s="297" t="s">
        <v>174</v>
      </c>
      <c r="AA61" s="488"/>
      <c r="AB61" s="203" t="s">
        <v>173</v>
      </c>
      <c r="AC61" s="488"/>
      <c r="AD61" s="203" t="s">
        <v>175</v>
      </c>
      <c r="AE61" s="489" t="s">
        <v>176</v>
      </c>
      <c r="AF61" s="490" t="str">
        <f t="shared" si="3"/>
        <v/>
      </c>
      <c r="AG61" s="694" t="s">
        <v>177</v>
      </c>
      <c r="AH61" s="492" t="str">
        <f t="shared" si="1"/>
        <v/>
      </c>
    </row>
    <row r="62" spans="1:34" ht="36.75" customHeight="1">
      <c r="A62" s="479">
        <f t="shared" si="4"/>
        <v>51</v>
      </c>
      <c r="B62" s="480" t="str">
        <f>IF('(入力①) 基本情報入力シート'!C83="","",'(入力①) 基本情報入力シート'!C83)</f>
        <v/>
      </c>
      <c r="C62" s="481" t="str">
        <f>IF('(入力①) 基本情報入力シート'!D83="","",'(入力①) 基本情報入力シート'!D83)</f>
        <v/>
      </c>
      <c r="D62" s="482" t="str">
        <f>IF('(入力①) 基本情報入力シート'!E83="","",'(入力①) 基本情報入力シート'!E83)</f>
        <v/>
      </c>
      <c r="E62" s="482" t="str">
        <f>IF('(入力①) 基本情報入力シート'!F83="","",'(入力①) 基本情報入力シート'!F83)</f>
        <v/>
      </c>
      <c r="F62" s="482" t="str">
        <f>IF('(入力①) 基本情報入力シート'!G83="","",'(入力①) 基本情報入力シート'!G83)</f>
        <v/>
      </c>
      <c r="G62" s="482" t="str">
        <f>IF('(入力①) 基本情報入力シート'!H83="","",'(入力①) 基本情報入力シート'!H83)</f>
        <v/>
      </c>
      <c r="H62" s="482" t="str">
        <f>IF('(入力①) 基本情報入力シート'!I83="","",'(入力①) 基本情報入力シート'!I83)</f>
        <v/>
      </c>
      <c r="I62" s="482" t="str">
        <f>IF('(入力①) 基本情報入力シート'!J83="","",'(入力①) 基本情報入力シート'!J83)</f>
        <v/>
      </c>
      <c r="J62" s="482" t="str">
        <f>IF('(入力①) 基本情報入力シート'!K83="","",'(入力①) 基本情報入力シート'!K83)</f>
        <v/>
      </c>
      <c r="K62" s="483" t="str">
        <f>IF('(入力①) 基本情報入力シート'!L83="","",'(入力①) 基本情報入力シート'!L83)</f>
        <v/>
      </c>
      <c r="L62" s="484" t="str">
        <f>IF('(入力①) 基本情報入力シート'!M83="","",'(入力①) 基本情報入力シート'!M83)</f>
        <v/>
      </c>
      <c r="M62" s="768" t="str">
        <f>IF('(入力①) 基本情報入力シート'!R83="","",'(入力①) 基本情報入力シート'!R83)</f>
        <v/>
      </c>
      <c r="N62" s="768" t="str">
        <f>IF('(入力①) 基本情報入力シート'!W83="","",'(入力①) 基本情報入力シート'!W83)</f>
        <v/>
      </c>
      <c r="O62" s="768" t="str">
        <f>IF('(入力①) 基本情報入力シート'!X83="","",'(入力①) 基本情報入力シート'!X83)</f>
        <v/>
      </c>
      <c r="P62" s="769" t="str">
        <f>IF('(入力①) 基本情報入力シート'!Y83="","",'(入力①) 基本情報入力シート'!Y83)</f>
        <v/>
      </c>
      <c r="Q62" s="770" t="str">
        <f>IF('(入力①) 基本情報入力シート'!Z83="","",'(入力①) 基本情報入力シート'!Z83)</f>
        <v/>
      </c>
      <c r="R62" s="779" t="str">
        <f>IF('(入力①) 基本情報入力シート'!AA83="","",'(入力①) 基本情報入力シート'!AA83)</f>
        <v/>
      </c>
      <c r="S62" s="485"/>
      <c r="T62" s="486"/>
      <c r="U62" s="487" t="str">
        <f>IF(P62="","",VLOOKUP(P62,【参考】数式用!$A$5:$I$38,MATCH(T62,【参考】数式用!$C$4:$G$4,0)+2,0))</f>
        <v/>
      </c>
      <c r="V62" s="204" t="s">
        <v>172</v>
      </c>
      <c r="W62" s="488"/>
      <c r="X62" s="203" t="s">
        <v>173</v>
      </c>
      <c r="Y62" s="488"/>
      <c r="Z62" s="297" t="s">
        <v>174</v>
      </c>
      <c r="AA62" s="488"/>
      <c r="AB62" s="203" t="s">
        <v>173</v>
      </c>
      <c r="AC62" s="488"/>
      <c r="AD62" s="203" t="s">
        <v>175</v>
      </c>
      <c r="AE62" s="489" t="s">
        <v>176</v>
      </c>
      <c r="AF62" s="490" t="str">
        <f t="shared" si="3"/>
        <v/>
      </c>
      <c r="AG62" s="694" t="s">
        <v>177</v>
      </c>
      <c r="AH62" s="492" t="str">
        <f t="shared" si="1"/>
        <v/>
      </c>
    </row>
    <row r="63" spans="1:34" ht="36.75" customHeight="1">
      <c r="A63" s="479">
        <f t="shared" si="4"/>
        <v>52</v>
      </c>
      <c r="B63" s="480" t="str">
        <f>IF('(入力①) 基本情報入力シート'!C84="","",'(入力①) 基本情報入力シート'!C84)</f>
        <v/>
      </c>
      <c r="C63" s="481" t="str">
        <f>IF('(入力①) 基本情報入力シート'!D84="","",'(入力①) 基本情報入力シート'!D84)</f>
        <v/>
      </c>
      <c r="D63" s="482" t="str">
        <f>IF('(入力①) 基本情報入力シート'!E84="","",'(入力①) 基本情報入力シート'!E84)</f>
        <v/>
      </c>
      <c r="E63" s="482" t="str">
        <f>IF('(入力①) 基本情報入力シート'!F84="","",'(入力①) 基本情報入力シート'!F84)</f>
        <v/>
      </c>
      <c r="F63" s="482" t="str">
        <f>IF('(入力①) 基本情報入力シート'!G84="","",'(入力①) 基本情報入力シート'!G84)</f>
        <v/>
      </c>
      <c r="G63" s="482" t="str">
        <f>IF('(入力①) 基本情報入力シート'!H84="","",'(入力①) 基本情報入力シート'!H84)</f>
        <v/>
      </c>
      <c r="H63" s="482" t="str">
        <f>IF('(入力①) 基本情報入力シート'!I84="","",'(入力①) 基本情報入力シート'!I84)</f>
        <v/>
      </c>
      <c r="I63" s="482" t="str">
        <f>IF('(入力①) 基本情報入力シート'!J84="","",'(入力①) 基本情報入力シート'!J84)</f>
        <v/>
      </c>
      <c r="J63" s="482" t="str">
        <f>IF('(入力①) 基本情報入力シート'!K84="","",'(入力①) 基本情報入力シート'!K84)</f>
        <v/>
      </c>
      <c r="K63" s="483" t="str">
        <f>IF('(入力①) 基本情報入力シート'!L84="","",'(入力①) 基本情報入力シート'!L84)</f>
        <v/>
      </c>
      <c r="L63" s="484" t="str">
        <f>IF('(入力①) 基本情報入力シート'!M84="","",'(入力①) 基本情報入力シート'!M84)</f>
        <v/>
      </c>
      <c r="M63" s="768" t="str">
        <f>IF('(入力①) 基本情報入力シート'!R84="","",'(入力①) 基本情報入力シート'!R84)</f>
        <v/>
      </c>
      <c r="N63" s="768" t="str">
        <f>IF('(入力①) 基本情報入力シート'!W84="","",'(入力①) 基本情報入力シート'!W84)</f>
        <v/>
      </c>
      <c r="O63" s="768" t="str">
        <f>IF('(入力①) 基本情報入力シート'!X84="","",'(入力①) 基本情報入力シート'!X84)</f>
        <v/>
      </c>
      <c r="P63" s="769" t="str">
        <f>IF('(入力①) 基本情報入力シート'!Y84="","",'(入力①) 基本情報入力シート'!Y84)</f>
        <v/>
      </c>
      <c r="Q63" s="770" t="str">
        <f>IF('(入力①) 基本情報入力シート'!Z84="","",'(入力①) 基本情報入力シート'!Z84)</f>
        <v/>
      </c>
      <c r="R63" s="779" t="str">
        <f>IF('(入力①) 基本情報入力シート'!AA84="","",'(入力①) 基本情報入力シート'!AA84)</f>
        <v/>
      </c>
      <c r="S63" s="485"/>
      <c r="T63" s="486"/>
      <c r="U63" s="487" t="str">
        <f>IF(P63="","",VLOOKUP(P63,【参考】数式用!$A$5:$I$38,MATCH(T63,【参考】数式用!$C$4:$G$4,0)+2,0))</f>
        <v/>
      </c>
      <c r="V63" s="204" t="s">
        <v>172</v>
      </c>
      <c r="W63" s="488"/>
      <c r="X63" s="203" t="s">
        <v>173</v>
      </c>
      <c r="Y63" s="488"/>
      <c r="Z63" s="297" t="s">
        <v>174</v>
      </c>
      <c r="AA63" s="488"/>
      <c r="AB63" s="203" t="s">
        <v>173</v>
      </c>
      <c r="AC63" s="488"/>
      <c r="AD63" s="203" t="s">
        <v>175</v>
      </c>
      <c r="AE63" s="489" t="s">
        <v>176</v>
      </c>
      <c r="AF63" s="490" t="str">
        <f t="shared" si="3"/>
        <v/>
      </c>
      <c r="AG63" s="694" t="s">
        <v>177</v>
      </c>
      <c r="AH63" s="492" t="str">
        <f t="shared" si="1"/>
        <v/>
      </c>
    </row>
    <row r="64" spans="1:34" ht="36.75" customHeight="1">
      <c r="A64" s="479">
        <f t="shared" si="4"/>
        <v>53</v>
      </c>
      <c r="B64" s="480" t="str">
        <f>IF('(入力①) 基本情報入力シート'!C85="","",'(入力①) 基本情報入力シート'!C85)</f>
        <v/>
      </c>
      <c r="C64" s="481" t="str">
        <f>IF('(入力①) 基本情報入力シート'!D85="","",'(入力①) 基本情報入力シート'!D85)</f>
        <v/>
      </c>
      <c r="D64" s="482" t="str">
        <f>IF('(入力①) 基本情報入力シート'!E85="","",'(入力①) 基本情報入力シート'!E85)</f>
        <v/>
      </c>
      <c r="E64" s="482" t="str">
        <f>IF('(入力①) 基本情報入力シート'!F85="","",'(入力①) 基本情報入力シート'!F85)</f>
        <v/>
      </c>
      <c r="F64" s="482" t="str">
        <f>IF('(入力①) 基本情報入力シート'!G85="","",'(入力①) 基本情報入力シート'!G85)</f>
        <v/>
      </c>
      <c r="G64" s="482" t="str">
        <f>IF('(入力①) 基本情報入力シート'!H85="","",'(入力①) 基本情報入力シート'!H85)</f>
        <v/>
      </c>
      <c r="H64" s="482" t="str">
        <f>IF('(入力①) 基本情報入力シート'!I85="","",'(入力①) 基本情報入力シート'!I85)</f>
        <v/>
      </c>
      <c r="I64" s="482" t="str">
        <f>IF('(入力①) 基本情報入力シート'!J85="","",'(入力①) 基本情報入力シート'!J85)</f>
        <v/>
      </c>
      <c r="J64" s="482" t="str">
        <f>IF('(入力①) 基本情報入力シート'!K85="","",'(入力①) 基本情報入力シート'!K85)</f>
        <v/>
      </c>
      <c r="K64" s="483" t="str">
        <f>IF('(入力①) 基本情報入力シート'!L85="","",'(入力①) 基本情報入力シート'!L85)</f>
        <v/>
      </c>
      <c r="L64" s="484" t="str">
        <f>IF('(入力①) 基本情報入力シート'!M85="","",'(入力①) 基本情報入力シート'!M85)</f>
        <v/>
      </c>
      <c r="M64" s="768" t="str">
        <f>IF('(入力①) 基本情報入力シート'!R85="","",'(入力①) 基本情報入力シート'!R85)</f>
        <v/>
      </c>
      <c r="N64" s="768" t="str">
        <f>IF('(入力①) 基本情報入力シート'!W85="","",'(入力①) 基本情報入力シート'!W85)</f>
        <v/>
      </c>
      <c r="O64" s="768" t="str">
        <f>IF('(入力①) 基本情報入力シート'!X85="","",'(入力①) 基本情報入力シート'!X85)</f>
        <v/>
      </c>
      <c r="P64" s="769" t="str">
        <f>IF('(入力①) 基本情報入力シート'!Y85="","",'(入力①) 基本情報入力シート'!Y85)</f>
        <v/>
      </c>
      <c r="Q64" s="770" t="str">
        <f>IF('(入力①) 基本情報入力シート'!Z85="","",'(入力①) 基本情報入力シート'!Z85)</f>
        <v/>
      </c>
      <c r="R64" s="779" t="str">
        <f>IF('(入力①) 基本情報入力シート'!AA85="","",'(入力①) 基本情報入力シート'!AA85)</f>
        <v/>
      </c>
      <c r="S64" s="485"/>
      <c r="T64" s="486"/>
      <c r="U64" s="487" t="str">
        <f>IF(P64="","",VLOOKUP(P64,【参考】数式用!$A$5:$I$38,MATCH(T64,【参考】数式用!$C$4:$G$4,0)+2,0))</f>
        <v/>
      </c>
      <c r="V64" s="204" t="s">
        <v>172</v>
      </c>
      <c r="W64" s="488"/>
      <c r="X64" s="203" t="s">
        <v>173</v>
      </c>
      <c r="Y64" s="488"/>
      <c r="Z64" s="297" t="s">
        <v>174</v>
      </c>
      <c r="AA64" s="488"/>
      <c r="AB64" s="203" t="s">
        <v>173</v>
      </c>
      <c r="AC64" s="488"/>
      <c r="AD64" s="203" t="s">
        <v>175</v>
      </c>
      <c r="AE64" s="489" t="s">
        <v>176</v>
      </c>
      <c r="AF64" s="490" t="str">
        <f t="shared" si="3"/>
        <v/>
      </c>
      <c r="AG64" s="694" t="s">
        <v>177</v>
      </c>
      <c r="AH64" s="492" t="str">
        <f t="shared" si="1"/>
        <v/>
      </c>
    </row>
    <row r="65" spans="1:34" ht="36.75" customHeight="1">
      <c r="A65" s="479">
        <f t="shared" si="4"/>
        <v>54</v>
      </c>
      <c r="B65" s="480" t="str">
        <f>IF('(入力①) 基本情報入力シート'!C86="","",'(入力①) 基本情報入力シート'!C86)</f>
        <v/>
      </c>
      <c r="C65" s="481" t="str">
        <f>IF('(入力①) 基本情報入力シート'!D86="","",'(入力①) 基本情報入力シート'!D86)</f>
        <v/>
      </c>
      <c r="D65" s="482" t="str">
        <f>IF('(入力①) 基本情報入力シート'!E86="","",'(入力①) 基本情報入力シート'!E86)</f>
        <v/>
      </c>
      <c r="E65" s="482" t="str">
        <f>IF('(入力①) 基本情報入力シート'!F86="","",'(入力①) 基本情報入力シート'!F86)</f>
        <v/>
      </c>
      <c r="F65" s="482" t="str">
        <f>IF('(入力①) 基本情報入力シート'!G86="","",'(入力①) 基本情報入力シート'!G86)</f>
        <v/>
      </c>
      <c r="G65" s="482" t="str">
        <f>IF('(入力①) 基本情報入力シート'!H86="","",'(入力①) 基本情報入力シート'!H86)</f>
        <v/>
      </c>
      <c r="H65" s="482" t="str">
        <f>IF('(入力①) 基本情報入力シート'!I86="","",'(入力①) 基本情報入力シート'!I86)</f>
        <v/>
      </c>
      <c r="I65" s="482" t="str">
        <f>IF('(入力①) 基本情報入力シート'!J86="","",'(入力①) 基本情報入力シート'!J86)</f>
        <v/>
      </c>
      <c r="J65" s="482" t="str">
        <f>IF('(入力①) 基本情報入力シート'!K86="","",'(入力①) 基本情報入力シート'!K86)</f>
        <v/>
      </c>
      <c r="K65" s="483" t="str">
        <f>IF('(入力①) 基本情報入力シート'!L86="","",'(入力①) 基本情報入力シート'!L86)</f>
        <v/>
      </c>
      <c r="L65" s="484" t="str">
        <f>IF('(入力①) 基本情報入力シート'!M86="","",'(入力①) 基本情報入力シート'!M86)</f>
        <v/>
      </c>
      <c r="M65" s="768" t="str">
        <f>IF('(入力①) 基本情報入力シート'!R86="","",'(入力①) 基本情報入力シート'!R86)</f>
        <v/>
      </c>
      <c r="N65" s="768" t="str">
        <f>IF('(入力①) 基本情報入力シート'!W86="","",'(入力①) 基本情報入力シート'!W86)</f>
        <v/>
      </c>
      <c r="O65" s="768" t="str">
        <f>IF('(入力①) 基本情報入力シート'!X86="","",'(入力①) 基本情報入力シート'!X86)</f>
        <v/>
      </c>
      <c r="P65" s="769" t="str">
        <f>IF('(入力①) 基本情報入力シート'!Y86="","",'(入力①) 基本情報入力シート'!Y86)</f>
        <v/>
      </c>
      <c r="Q65" s="770" t="str">
        <f>IF('(入力①) 基本情報入力シート'!Z86="","",'(入力①) 基本情報入力シート'!Z86)</f>
        <v/>
      </c>
      <c r="R65" s="779" t="str">
        <f>IF('(入力①) 基本情報入力シート'!AA86="","",'(入力①) 基本情報入力シート'!AA86)</f>
        <v/>
      </c>
      <c r="S65" s="485"/>
      <c r="T65" s="486"/>
      <c r="U65" s="487" t="str">
        <f>IF(P65="","",VLOOKUP(P65,【参考】数式用!$A$5:$I$38,MATCH(T65,【参考】数式用!$C$4:$G$4,0)+2,0))</f>
        <v/>
      </c>
      <c r="V65" s="204" t="s">
        <v>172</v>
      </c>
      <c r="W65" s="488"/>
      <c r="X65" s="203" t="s">
        <v>173</v>
      </c>
      <c r="Y65" s="488"/>
      <c r="Z65" s="297" t="s">
        <v>174</v>
      </c>
      <c r="AA65" s="488"/>
      <c r="AB65" s="203" t="s">
        <v>173</v>
      </c>
      <c r="AC65" s="488"/>
      <c r="AD65" s="203" t="s">
        <v>175</v>
      </c>
      <c r="AE65" s="489" t="s">
        <v>176</v>
      </c>
      <c r="AF65" s="490" t="str">
        <f t="shared" si="3"/>
        <v/>
      </c>
      <c r="AG65" s="694" t="s">
        <v>177</v>
      </c>
      <c r="AH65" s="492" t="str">
        <f t="shared" si="1"/>
        <v/>
      </c>
    </row>
    <row r="66" spans="1:34" ht="36.75" customHeight="1">
      <c r="A66" s="479">
        <f t="shared" si="4"/>
        <v>55</v>
      </c>
      <c r="B66" s="480" t="str">
        <f>IF('(入力①) 基本情報入力シート'!C87="","",'(入力①) 基本情報入力シート'!C87)</f>
        <v/>
      </c>
      <c r="C66" s="481" t="str">
        <f>IF('(入力①) 基本情報入力シート'!D87="","",'(入力①) 基本情報入力シート'!D87)</f>
        <v/>
      </c>
      <c r="D66" s="482" t="str">
        <f>IF('(入力①) 基本情報入力シート'!E87="","",'(入力①) 基本情報入力シート'!E87)</f>
        <v/>
      </c>
      <c r="E66" s="482" t="str">
        <f>IF('(入力①) 基本情報入力シート'!F87="","",'(入力①) 基本情報入力シート'!F87)</f>
        <v/>
      </c>
      <c r="F66" s="482" t="str">
        <f>IF('(入力①) 基本情報入力シート'!G87="","",'(入力①) 基本情報入力シート'!G87)</f>
        <v/>
      </c>
      <c r="G66" s="482" t="str">
        <f>IF('(入力①) 基本情報入力シート'!H87="","",'(入力①) 基本情報入力シート'!H87)</f>
        <v/>
      </c>
      <c r="H66" s="482" t="str">
        <f>IF('(入力①) 基本情報入力シート'!I87="","",'(入力①) 基本情報入力シート'!I87)</f>
        <v/>
      </c>
      <c r="I66" s="482" t="str">
        <f>IF('(入力①) 基本情報入力シート'!J87="","",'(入力①) 基本情報入力シート'!J87)</f>
        <v/>
      </c>
      <c r="J66" s="482" t="str">
        <f>IF('(入力①) 基本情報入力シート'!K87="","",'(入力①) 基本情報入力シート'!K87)</f>
        <v/>
      </c>
      <c r="K66" s="483" t="str">
        <f>IF('(入力①) 基本情報入力シート'!L87="","",'(入力①) 基本情報入力シート'!L87)</f>
        <v/>
      </c>
      <c r="L66" s="484" t="str">
        <f>IF('(入力①) 基本情報入力シート'!M87="","",'(入力①) 基本情報入力シート'!M87)</f>
        <v/>
      </c>
      <c r="M66" s="768" t="str">
        <f>IF('(入力①) 基本情報入力シート'!R87="","",'(入力①) 基本情報入力シート'!R87)</f>
        <v/>
      </c>
      <c r="N66" s="768" t="str">
        <f>IF('(入力①) 基本情報入力シート'!W87="","",'(入力①) 基本情報入力シート'!W87)</f>
        <v/>
      </c>
      <c r="O66" s="768" t="str">
        <f>IF('(入力①) 基本情報入力シート'!X87="","",'(入力①) 基本情報入力シート'!X87)</f>
        <v/>
      </c>
      <c r="P66" s="769" t="str">
        <f>IF('(入力①) 基本情報入力シート'!Y87="","",'(入力①) 基本情報入力シート'!Y87)</f>
        <v/>
      </c>
      <c r="Q66" s="770" t="str">
        <f>IF('(入力①) 基本情報入力シート'!Z87="","",'(入力①) 基本情報入力シート'!Z87)</f>
        <v/>
      </c>
      <c r="R66" s="779" t="str">
        <f>IF('(入力①) 基本情報入力シート'!AA87="","",'(入力①) 基本情報入力シート'!AA87)</f>
        <v/>
      </c>
      <c r="S66" s="485"/>
      <c r="T66" s="486"/>
      <c r="U66" s="487" t="str">
        <f>IF(P66="","",VLOOKUP(P66,【参考】数式用!$A$5:$I$38,MATCH(T66,【参考】数式用!$C$4:$G$4,0)+2,0))</f>
        <v/>
      </c>
      <c r="V66" s="204" t="s">
        <v>172</v>
      </c>
      <c r="W66" s="488"/>
      <c r="X66" s="203" t="s">
        <v>173</v>
      </c>
      <c r="Y66" s="488"/>
      <c r="Z66" s="297" t="s">
        <v>174</v>
      </c>
      <c r="AA66" s="488"/>
      <c r="AB66" s="203" t="s">
        <v>173</v>
      </c>
      <c r="AC66" s="488"/>
      <c r="AD66" s="203" t="s">
        <v>175</v>
      </c>
      <c r="AE66" s="489" t="s">
        <v>176</v>
      </c>
      <c r="AF66" s="490" t="str">
        <f t="shared" si="3"/>
        <v/>
      </c>
      <c r="AG66" s="694" t="s">
        <v>177</v>
      </c>
      <c r="AH66" s="492" t="str">
        <f t="shared" si="1"/>
        <v/>
      </c>
    </row>
    <row r="67" spans="1:34" ht="36.75" customHeight="1">
      <c r="A67" s="479">
        <f t="shared" si="4"/>
        <v>56</v>
      </c>
      <c r="B67" s="480" t="str">
        <f>IF('(入力①) 基本情報入力シート'!C88="","",'(入力①) 基本情報入力シート'!C88)</f>
        <v/>
      </c>
      <c r="C67" s="481" t="str">
        <f>IF('(入力①) 基本情報入力シート'!D88="","",'(入力①) 基本情報入力シート'!D88)</f>
        <v/>
      </c>
      <c r="D67" s="482" t="str">
        <f>IF('(入力①) 基本情報入力シート'!E88="","",'(入力①) 基本情報入力シート'!E88)</f>
        <v/>
      </c>
      <c r="E67" s="482" t="str">
        <f>IF('(入力①) 基本情報入力シート'!F88="","",'(入力①) 基本情報入力シート'!F88)</f>
        <v/>
      </c>
      <c r="F67" s="482" t="str">
        <f>IF('(入力①) 基本情報入力シート'!G88="","",'(入力①) 基本情報入力シート'!G88)</f>
        <v/>
      </c>
      <c r="G67" s="482" t="str">
        <f>IF('(入力①) 基本情報入力シート'!H88="","",'(入力①) 基本情報入力シート'!H88)</f>
        <v/>
      </c>
      <c r="H67" s="482" t="str">
        <f>IF('(入力①) 基本情報入力シート'!I88="","",'(入力①) 基本情報入力シート'!I88)</f>
        <v/>
      </c>
      <c r="I67" s="482" t="str">
        <f>IF('(入力①) 基本情報入力シート'!J88="","",'(入力①) 基本情報入力シート'!J88)</f>
        <v/>
      </c>
      <c r="J67" s="482" t="str">
        <f>IF('(入力①) 基本情報入力シート'!K88="","",'(入力①) 基本情報入力シート'!K88)</f>
        <v/>
      </c>
      <c r="K67" s="483" t="str">
        <f>IF('(入力①) 基本情報入力シート'!L88="","",'(入力①) 基本情報入力シート'!L88)</f>
        <v/>
      </c>
      <c r="L67" s="484" t="str">
        <f>IF('(入力①) 基本情報入力シート'!M88="","",'(入力①) 基本情報入力シート'!M88)</f>
        <v/>
      </c>
      <c r="M67" s="768" t="str">
        <f>IF('(入力①) 基本情報入力シート'!R88="","",'(入力①) 基本情報入力シート'!R88)</f>
        <v/>
      </c>
      <c r="N67" s="768" t="str">
        <f>IF('(入力①) 基本情報入力シート'!W88="","",'(入力①) 基本情報入力シート'!W88)</f>
        <v/>
      </c>
      <c r="O67" s="768" t="str">
        <f>IF('(入力①) 基本情報入力シート'!X88="","",'(入力①) 基本情報入力シート'!X88)</f>
        <v/>
      </c>
      <c r="P67" s="769" t="str">
        <f>IF('(入力①) 基本情報入力シート'!Y88="","",'(入力①) 基本情報入力シート'!Y88)</f>
        <v/>
      </c>
      <c r="Q67" s="770" t="str">
        <f>IF('(入力①) 基本情報入力シート'!Z88="","",'(入力①) 基本情報入力シート'!Z88)</f>
        <v/>
      </c>
      <c r="R67" s="779" t="str">
        <f>IF('(入力①) 基本情報入力シート'!AA88="","",'(入力①) 基本情報入力シート'!AA88)</f>
        <v/>
      </c>
      <c r="S67" s="485"/>
      <c r="T67" s="486"/>
      <c r="U67" s="487" t="str">
        <f>IF(P67="","",VLOOKUP(P67,【参考】数式用!$A$5:$I$38,MATCH(T67,【参考】数式用!$C$4:$G$4,0)+2,0))</f>
        <v/>
      </c>
      <c r="V67" s="204" t="s">
        <v>172</v>
      </c>
      <c r="W67" s="488"/>
      <c r="X67" s="203" t="s">
        <v>173</v>
      </c>
      <c r="Y67" s="488"/>
      <c r="Z67" s="297" t="s">
        <v>174</v>
      </c>
      <c r="AA67" s="488"/>
      <c r="AB67" s="203" t="s">
        <v>173</v>
      </c>
      <c r="AC67" s="488"/>
      <c r="AD67" s="203" t="s">
        <v>175</v>
      </c>
      <c r="AE67" s="489" t="s">
        <v>176</v>
      </c>
      <c r="AF67" s="490" t="str">
        <f t="shared" si="3"/>
        <v/>
      </c>
      <c r="AG67" s="694" t="s">
        <v>177</v>
      </c>
      <c r="AH67" s="492" t="str">
        <f t="shared" si="1"/>
        <v/>
      </c>
    </row>
    <row r="68" spans="1:34" ht="36.75" customHeight="1">
      <c r="A68" s="479">
        <f t="shared" si="4"/>
        <v>57</v>
      </c>
      <c r="B68" s="480" t="str">
        <f>IF('(入力①) 基本情報入力シート'!C89="","",'(入力①) 基本情報入力シート'!C89)</f>
        <v/>
      </c>
      <c r="C68" s="481" t="str">
        <f>IF('(入力①) 基本情報入力シート'!D89="","",'(入力①) 基本情報入力シート'!D89)</f>
        <v/>
      </c>
      <c r="D68" s="482" t="str">
        <f>IF('(入力①) 基本情報入力シート'!E89="","",'(入力①) 基本情報入力シート'!E89)</f>
        <v/>
      </c>
      <c r="E68" s="482" t="str">
        <f>IF('(入力①) 基本情報入力シート'!F89="","",'(入力①) 基本情報入力シート'!F89)</f>
        <v/>
      </c>
      <c r="F68" s="482" t="str">
        <f>IF('(入力①) 基本情報入力シート'!G89="","",'(入力①) 基本情報入力シート'!G89)</f>
        <v/>
      </c>
      <c r="G68" s="482" t="str">
        <f>IF('(入力①) 基本情報入力シート'!H89="","",'(入力①) 基本情報入力シート'!H89)</f>
        <v/>
      </c>
      <c r="H68" s="482" t="str">
        <f>IF('(入力①) 基本情報入力シート'!I89="","",'(入力①) 基本情報入力シート'!I89)</f>
        <v/>
      </c>
      <c r="I68" s="482" t="str">
        <f>IF('(入力①) 基本情報入力シート'!J89="","",'(入力①) 基本情報入力シート'!J89)</f>
        <v/>
      </c>
      <c r="J68" s="482" t="str">
        <f>IF('(入力①) 基本情報入力シート'!K89="","",'(入力①) 基本情報入力シート'!K89)</f>
        <v/>
      </c>
      <c r="K68" s="483" t="str">
        <f>IF('(入力①) 基本情報入力シート'!L89="","",'(入力①) 基本情報入力シート'!L89)</f>
        <v/>
      </c>
      <c r="L68" s="484" t="str">
        <f>IF('(入力①) 基本情報入力シート'!M89="","",'(入力①) 基本情報入力シート'!M89)</f>
        <v/>
      </c>
      <c r="M68" s="768" t="str">
        <f>IF('(入力①) 基本情報入力シート'!R89="","",'(入力①) 基本情報入力シート'!R89)</f>
        <v/>
      </c>
      <c r="N68" s="768" t="str">
        <f>IF('(入力①) 基本情報入力シート'!W89="","",'(入力①) 基本情報入力シート'!W89)</f>
        <v/>
      </c>
      <c r="O68" s="768" t="str">
        <f>IF('(入力①) 基本情報入力シート'!X89="","",'(入力①) 基本情報入力シート'!X89)</f>
        <v/>
      </c>
      <c r="P68" s="769" t="str">
        <f>IF('(入力①) 基本情報入力シート'!Y89="","",'(入力①) 基本情報入力シート'!Y89)</f>
        <v/>
      </c>
      <c r="Q68" s="770" t="str">
        <f>IF('(入力①) 基本情報入力シート'!Z89="","",'(入力①) 基本情報入力シート'!Z89)</f>
        <v/>
      </c>
      <c r="R68" s="779" t="str">
        <f>IF('(入力①) 基本情報入力シート'!AA89="","",'(入力①) 基本情報入力シート'!AA89)</f>
        <v/>
      </c>
      <c r="S68" s="485"/>
      <c r="T68" s="486"/>
      <c r="U68" s="487" t="str">
        <f>IF(P68="","",VLOOKUP(P68,【参考】数式用!$A$5:$I$38,MATCH(T68,【参考】数式用!$C$4:$G$4,0)+2,0))</f>
        <v/>
      </c>
      <c r="V68" s="204" t="s">
        <v>172</v>
      </c>
      <c r="W68" s="488"/>
      <c r="X68" s="203" t="s">
        <v>173</v>
      </c>
      <c r="Y68" s="488"/>
      <c r="Z68" s="297" t="s">
        <v>174</v>
      </c>
      <c r="AA68" s="488"/>
      <c r="AB68" s="203" t="s">
        <v>173</v>
      </c>
      <c r="AC68" s="488"/>
      <c r="AD68" s="203" t="s">
        <v>175</v>
      </c>
      <c r="AE68" s="489" t="s">
        <v>176</v>
      </c>
      <c r="AF68" s="490" t="str">
        <f t="shared" si="3"/>
        <v/>
      </c>
      <c r="AG68" s="694" t="s">
        <v>177</v>
      </c>
      <c r="AH68" s="492" t="str">
        <f t="shared" si="1"/>
        <v/>
      </c>
    </row>
    <row r="69" spans="1:34" ht="36.75" customHeight="1">
      <c r="A69" s="479">
        <f t="shared" si="4"/>
        <v>58</v>
      </c>
      <c r="B69" s="480" t="str">
        <f>IF('(入力①) 基本情報入力シート'!C90="","",'(入力①) 基本情報入力シート'!C90)</f>
        <v/>
      </c>
      <c r="C69" s="481" t="str">
        <f>IF('(入力①) 基本情報入力シート'!D90="","",'(入力①) 基本情報入力シート'!D90)</f>
        <v/>
      </c>
      <c r="D69" s="482" t="str">
        <f>IF('(入力①) 基本情報入力シート'!E90="","",'(入力①) 基本情報入力シート'!E90)</f>
        <v/>
      </c>
      <c r="E69" s="482" t="str">
        <f>IF('(入力①) 基本情報入力シート'!F90="","",'(入力①) 基本情報入力シート'!F90)</f>
        <v/>
      </c>
      <c r="F69" s="482" t="str">
        <f>IF('(入力①) 基本情報入力シート'!G90="","",'(入力①) 基本情報入力シート'!G90)</f>
        <v/>
      </c>
      <c r="G69" s="482" t="str">
        <f>IF('(入力①) 基本情報入力シート'!H90="","",'(入力①) 基本情報入力シート'!H90)</f>
        <v/>
      </c>
      <c r="H69" s="482" t="str">
        <f>IF('(入力①) 基本情報入力シート'!I90="","",'(入力①) 基本情報入力シート'!I90)</f>
        <v/>
      </c>
      <c r="I69" s="482" t="str">
        <f>IF('(入力①) 基本情報入力シート'!J90="","",'(入力①) 基本情報入力シート'!J90)</f>
        <v/>
      </c>
      <c r="J69" s="482" t="str">
        <f>IF('(入力①) 基本情報入力シート'!K90="","",'(入力①) 基本情報入力シート'!K90)</f>
        <v/>
      </c>
      <c r="K69" s="483" t="str">
        <f>IF('(入力①) 基本情報入力シート'!L90="","",'(入力①) 基本情報入力シート'!L90)</f>
        <v/>
      </c>
      <c r="L69" s="484" t="str">
        <f>IF('(入力①) 基本情報入力シート'!M90="","",'(入力①) 基本情報入力シート'!M90)</f>
        <v/>
      </c>
      <c r="M69" s="768" t="str">
        <f>IF('(入力①) 基本情報入力シート'!R90="","",'(入力①) 基本情報入力シート'!R90)</f>
        <v/>
      </c>
      <c r="N69" s="768" t="str">
        <f>IF('(入力①) 基本情報入力シート'!W90="","",'(入力①) 基本情報入力シート'!W90)</f>
        <v/>
      </c>
      <c r="O69" s="768" t="str">
        <f>IF('(入力①) 基本情報入力シート'!X90="","",'(入力①) 基本情報入力シート'!X90)</f>
        <v/>
      </c>
      <c r="P69" s="769" t="str">
        <f>IF('(入力①) 基本情報入力シート'!Y90="","",'(入力①) 基本情報入力シート'!Y90)</f>
        <v/>
      </c>
      <c r="Q69" s="770" t="str">
        <f>IF('(入力①) 基本情報入力シート'!Z90="","",'(入力①) 基本情報入力シート'!Z90)</f>
        <v/>
      </c>
      <c r="R69" s="779" t="str">
        <f>IF('(入力①) 基本情報入力シート'!AA90="","",'(入力①) 基本情報入力シート'!AA90)</f>
        <v/>
      </c>
      <c r="S69" s="485"/>
      <c r="T69" s="486"/>
      <c r="U69" s="487" t="str">
        <f>IF(P69="","",VLOOKUP(P69,【参考】数式用!$A$5:$I$38,MATCH(T69,【参考】数式用!$C$4:$G$4,0)+2,0))</f>
        <v/>
      </c>
      <c r="V69" s="204" t="s">
        <v>172</v>
      </c>
      <c r="W69" s="488"/>
      <c r="X69" s="203" t="s">
        <v>173</v>
      </c>
      <c r="Y69" s="488"/>
      <c r="Z69" s="297" t="s">
        <v>174</v>
      </c>
      <c r="AA69" s="488"/>
      <c r="AB69" s="203" t="s">
        <v>173</v>
      </c>
      <c r="AC69" s="488"/>
      <c r="AD69" s="203" t="s">
        <v>175</v>
      </c>
      <c r="AE69" s="489" t="s">
        <v>176</v>
      </c>
      <c r="AF69" s="490" t="str">
        <f t="shared" si="3"/>
        <v/>
      </c>
      <c r="AG69" s="694" t="s">
        <v>177</v>
      </c>
      <c r="AH69" s="492" t="str">
        <f t="shared" si="1"/>
        <v/>
      </c>
    </row>
    <row r="70" spans="1:34" ht="36.75" customHeight="1">
      <c r="A70" s="479">
        <f t="shared" si="4"/>
        <v>59</v>
      </c>
      <c r="B70" s="480" t="str">
        <f>IF('(入力①) 基本情報入力シート'!C91="","",'(入力①) 基本情報入力シート'!C91)</f>
        <v/>
      </c>
      <c r="C70" s="481" t="str">
        <f>IF('(入力①) 基本情報入力シート'!D91="","",'(入力①) 基本情報入力シート'!D91)</f>
        <v/>
      </c>
      <c r="D70" s="482" t="str">
        <f>IF('(入力①) 基本情報入力シート'!E91="","",'(入力①) 基本情報入力シート'!E91)</f>
        <v/>
      </c>
      <c r="E70" s="482" t="str">
        <f>IF('(入力①) 基本情報入力シート'!F91="","",'(入力①) 基本情報入力シート'!F91)</f>
        <v/>
      </c>
      <c r="F70" s="482" t="str">
        <f>IF('(入力①) 基本情報入力シート'!G91="","",'(入力①) 基本情報入力シート'!G91)</f>
        <v/>
      </c>
      <c r="G70" s="482" t="str">
        <f>IF('(入力①) 基本情報入力シート'!H91="","",'(入力①) 基本情報入力シート'!H91)</f>
        <v/>
      </c>
      <c r="H70" s="482" t="str">
        <f>IF('(入力①) 基本情報入力シート'!I91="","",'(入力①) 基本情報入力シート'!I91)</f>
        <v/>
      </c>
      <c r="I70" s="482" t="str">
        <f>IF('(入力①) 基本情報入力シート'!J91="","",'(入力①) 基本情報入力シート'!J91)</f>
        <v/>
      </c>
      <c r="J70" s="482" t="str">
        <f>IF('(入力①) 基本情報入力シート'!K91="","",'(入力①) 基本情報入力シート'!K91)</f>
        <v/>
      </c>
      <c r="K70" s="483" t="str">
        <f>IF('(入力①) 基本情報入力シート'!L91="","",'(入力①) 基本情報入力シート'!L91)</f>
        <v/>
      </c>
      <c r="L70" s="484" t="str">
        <f>IF('(入力①) 基本情報入力シート'!M91="","",'(入力①) 基本情報入力シート'!M91)</f>
        <v/>
      </c>
      <c r="M70" s="768" t="str">
        <f>IF('(入力①) 基本情報入力シート'!R91="","",'(入力①) 基本情報入力シート'!R91)</f>
        <v/>
      </c>
      <c r="N70" s="768" t="str">
        <f>IF('(入力①) 基本情報入力シート'!W91="","",'(入力①) 基本情報入力シート'!W91)</f>
        <v/>
      </c>
      <c r="O70" s="768" t="str">
        <f>IF('(入力①) 基本情報入力シート'!X91="","",'(入力①) 基本情報入力シート'!X91)</f>
        <v/>
      </c>
      <c r="P70" s="769" t="str">
        <f>IF('(入力①) 基本情報入力シート'!Y91="","",'(入力①) 基本情報入力シート'!Y91)</f>
        <v/>
      </c>
      <c r="Q70" s="770" t="str">
        <f>IF('(入力①) 基本情報入力シート'!Z91="","",'(入力①) 基本情報入力シート'!Z91)</f>
        <v/>
      </c>
      <c r="R70" s="779" t="str">
        <f>IF('(入力①) 基本情報入力シート'!AA91="","",'(入力①) 基本情報入力シート'!AA91)</f>
        <v/>
      </c>
      <c r="S70" s="485"/>
      <c r="T70" s="486"/>
      <c r="U70" s="487" t="str">
        <f>IF(P70="","",VLOOKUP(P70,【参考】数式用!$A$5:$I$38,MATCH(T70,【参考】数式用!$C$4:$G$4,0)+2,0))</f>
        <v/>
      </c>
      <c r="V70" s="204" t="s">
        <v>172</v>
      </c>
      <c r="W70" s="488"/>
      <c r="X70" s="203" t="s">
        <v>173</v>
      </c>
      <c r="Y70" s="488"/>
      <c r="Z70" s="297" t="s">
        <v>174</v>
      </c>
      <c r="AA70" s="488"/>
      <c r="AB70" s="203" t="s">
        <v>173</v>
      </c>
      <c r="AC70" s="488"/>
      <c r="AD70" s="203" t="s">
        <v>175</v>
      </c>
      <c r="AE70" s="489" t="s">
        <v>176</v>
      </c>
      <c r="AF70" s="490" t="str">
        <f t="shared" si="3"/>
        <v/>
      </c>
      <c r="AG70" s="694" t="s">
        <v>177</v>
      </c>
      <c r="AH70" s="492" t="str">
        <f t="shared" si="1"/>
        <v/>
      </c>
    </row>
    <row r="71" spans="1:34" ht="36.75" customHeight="1">
      <c r="A71" s="479">
        <f t="shared" si="4"/>
        <v>60</v>
      </c>
      <c r="B71" s="480" t="str">
        <f>IF('(入力①) 基本情報入力シート'!C92="","",'(入力①) 基本情報入力シート'!C92)</f>
        <v/>
      </c>
      <c r="C71" s="481" t="str">
        <f>IF('(入力①) 基本情報入力シート'!D92="","",'(入力①) 基本情報入力シート'!D92)</f>
        <v/>
      </c>
      <c r="D71" s="482" t="str">
        <f>IF('(入力①) 基本情報入力シート'!E92="","",'(入力①) 基本情報入力シート'!E92)</f>
        <v/>
      </c>
      <c r="E71" s="482" t="str">
        <f>IF('(入力①) 基本情報入力シート'!F92="","",'(入力①) 基本情報入力シート'!F92)</f>
        <v/>
      </c>
      <c r="F71" s="482" t="str">
        <f>IF('(入力①) 基本情報入力シート'!G92="","",'(入力①) 基本情報入力シート'!G92)</f>
        <v/>
      </c>
      <c r="G71" s="482" t="str">
        <f>IF('(入力①) 基本情報入力シート'!H92="","",'(入力①) 基本情報入力シート'!H92)</f>
        <v/>
      </c>
      <c r="H71" s="482" t="str">
        <f>IF('(入力①) 基本情報入力シート'!I92="","",'(入力①) 基本情報入力シート'!I92)</f>
        <v/>
      </c>
      <c r="I71" s="482" t="str">
        <f>IF('(入力①) 基本情報入力シート'!J92="","",'(入力①) 基本情報入力シート'!J92)</f>
        <v/>
      </c>
      <c r="J71" s="482" t="str">
        <f>IF('(入力①) 基本情報入力シート'!K92="","",'(入力①) 基本情報入力シート'!K92)</f>
        <v/>
      </c>
      <c r="K71" s="483" t="str">
        <f>IF('(入力①) 基本情報入力シート'!L92="","",'(入力①) 基本情報入力シート'!L92)</f>
        <v/>
      </c>
      <c r="L71" s="484" t="str">
        <f>IF('(入力①) 基本情報入力シート'!M92="","",'(入力①) 基本情報入力シート'!M92)</f>
        <v/>
      </c>
      <c r="M71" s="768" t="str">
        <f>IF('(入力①) 基本情報入力シート'!R92="","",'(入力①) 基本情報入力シート'!R92)</f>
        <v/>
      </c>
      <c r="N71" s="768" t="str">
        <f>IF('(入力①) 基本情報入力シート'!W92="","",'(入力①) 基本情報入力シート'!W92)</f>
        <v/>
      </c>
      <c r="O71" s="768" t="str">
        <f>IF('(入力①) 基本情報入力シート'!X92="","",'(入力①) 基本情報入力シート'!X92)</f>
        <v/>
      </c>
      <c r="P71" s="769" t="str">
        <f>IF('(入力①) 基本情報入力シート'!Y92="","",'(入力①) 基本情報入力シート'!Y92)</f>
        <v/>
      </c>
      <c r="Q71" s="770" t="str">
        <f>IF('(入力①) 基本情報入力シート'!Z92="","",'(入力①) 基本情報入力シート'!Z92)</f>
        <v/>
      </c>
      <c r="R71" s="779" t="str">
        <f>IF('(入力①) 基本情報入力シート'!AA92="","",'(入力①) 基本情報入力シート'!AA92)</f>
        <v/>
      </c>
      <c r="S71" s="485"/>
      <c r="T71" s="486"/>
      <c r="U71" s="487" t="str">
        <f>IF(P71="","",VLOOKUP(P71,【参考】数式用!$A$5:$I$38,MATCH(T71,【参考】数式用!$C$4:$G$4,0)+2,0))</f>
        <v/>
      </c>
      <c r="V71" s="204" t="s">
        <v>172</v>
      </c>
      <c r="W71" s="488"/>
      <c r="X71" s="203" t="s">
        <v>173</v>
      </c>
      <c r="Y71" s="488"/>
      <c r="Z71" s="297" t="s">
        <v>174</v>
      </c>
      <c r="AA71" s="488"/>
      <c r="AB71" s="203" t="s">
        <v>173</v>
      </c>
      <c r="AC71" s="488"/>
      <c r="AD71" s="203" t="s">
        <v>175</v>
      </c>
      <c r="AE71" s="489" t="s">
        <v>176</v>
      </c>
      <c r="AF71" s="490" t="str">
        <f t="shared" si="3"/>
        <v/>
      </c>
      <c r="AG71" s="694" t="s">
        <v>177</v>
      </c>
      <c r="AH71" s="492" t="str">
        <f t="shared" si="1"/>
        <v/>
      </c>
    </row>
    <row r="72" spans="1:34" ht="36.75" customHeight="1">
      <c r="A72" s="479">
        <f t="shared" si="4"/>
        <v>61</v>
      </c>
      <c r="B72" s="480" t="str">
        <f>IF('(入力①) 基本情報入力シート'!C93="","",'(入力①) 基本情報入力シート'!C93)</f>
        <v/>
      </c>
      <c r="C72" s="481" t="str">
        <f>IF('(入力①) 基本情報入力シート'!D93="","",'(入力①) 基本情報入力シート'!D93)</f>
        <v/>
      </c>
      <c r="D72" s="482" t="str">
        <f>IF('(入力①) 基本情報入力シート'!E93="","",'(入力①) 基本情報入力シート'!E93)</f>
        <v/>
      </c>
      <c r="E72" s="482" t="str">
        <f>IF('(入力①) 基本情報入力シート'!F93="","",'(入力①) 基本情報入力シート'!F93)</f>
        <v/>
      </c>
      <c r="F72" s="482" t="str">
        <f>IF('(入力①) 基本情報入力シート'!G93="","",'(入力①) 基本情報入力シート'!G93)</f>
        <v/>
      </c>
      <c r="G72" s="482" t="str">
        <f>IF('(入力①) 基本情報入力シート'!H93="","",'(入力①) 基本情報入力シート'!H93)</f>
        <v/>
      </c>
      <c r="H72" s="482" t="str">
        <f>IF('(入力①) 基本情報入力シート'!I93="","",'(入力①) 基本情報入力シート'!I93)</f>
        <v/>
      </c>
      <c r="I72" s="482" t="str">
        <f>IF('(入力①) 基本情報入力シート'!J93="","",'(入力①) 基本情報入力シート'!J93)</f>
        <v/>
      </c>
      <c r="J72" s="482" t="str">
        <f>IF('(入力①) 基本情報入力シート'!K93="","",'(入力①) 基本情報入力シート'!K93)</f>
        <v/>
      </c>
      <c r="K72" s="483" t="str">
        <f>IF('(入力①) 基本情報入力シート'!L93="","",'(入力①) 基本情報入力シート'!L93)</f>
        <v/>
      </c>
      <c r="L72" s="484" t="str">
        <f>IF('(入力①) 基本情報入力シート'!M93="","",'(入力①) 基本情報入力シート'!M93)</f>
        <v/>
      </c>
      <c r="M72" s="768" t="str">
        <f>IF('(入力①) 基本情報入力シート'!R93="","",'(入力①) 基本情報入力シート'!R93)</f>
        <v/>
      </c>
      <c r="N72" s="768" t="str">
        <f>IF('(入力①) 基本情報入力シート'!W93="","",'(入力①) 基本情報入力シート'!W93)</f>
        <v/>
      </c>
      <c r="O72" s="768" t="str">
        <f>IF('(入力①) 基本情報入力シート'!X93="","",'(入力①) 基本情報入力シート'!X93)</f>
        <v/>
      </c>
      <c r="P72" s="769" t="str">
        <f>IF('(入力①) 基本情報入力シート'!Y93="","",'(入力①) 基本情報入力シート'!Y93)</f>
        <v/>
      </c>
      <c r="Q72" s="770" t="str">
        <f>IF('(入力①) 基本情報入力シート'!Z93="","",'(入力①) 基本情報入力シート'!Z93)</f>
        <v/>
      </c>
      <c r="R72" s="779" t="str">
        <f>IF('(入力①) 基本情報入力シート'!AA93="","",'(入力①) 基本情報入力シート'!AA93)</f>
        <v/>
      </c>
      <c r="S72" s="485"/>
      <c r="T72" s="486"/>
      <c r="U72" s="487" t="str">
        <f>IF(P72="","",VLOOKUP(P72,【参考】数式用!$A$5:$I$38,MATCH(T72,【参考】数式用!$C$4:$G$4,0)+2,0))</f>
        <v/>
      </c>
      <c r="V72" s="204" t="s">
        <v>172</v>
      </c>
      <c r="W72" s="488"/>
      <c r="X72" s="203" t="s">
        <v>173</v>
      </c>
      <c r="Y72" s="488"/>
      <c r="Z72" s="297" t="s">
        <v>174</v>
      </c>
      <c r="AA72" s="488"/>
      <c r="AB72" s="203" t="s">
        <v>173</v>
      </c>
      <c r="AC72" s="488"/>
      <c r="AD72" s="203" t="s">
        <v>175</v>
      </c>
      <c r="AE72" s="489" t="s">
        <v>176</v>
      </c>
      <c r="AF72" s="490" t="str">
        <f t="shared" si="3"/>
        <v/>
      </c>
      <c r="AG72" s="694" t="s">
        <v>177</v>
      </c>
      <c r="AH72" s="492" t="str">
        <f t="shared" si="1"/>
        <v/>
      </c>
    </row>
    <row r="73" spans="1:34" ht="36.75" customHeight="1">
      <c r="A73" s="479">
        <f t="shared" si="4"/>
        <v>62</v>
      </c>
      <c r="B73" s="480" t="str">
        <f>IF('(入力①) 基本情報入力シート'!C94="","",'(入力①) 基本情報入力シート'!C94)</f>
        <v/>
      </c>
      <c r="C73" s="481" t="str">
        <f>IF('(入力①) 基本情報入力シート'!D94="","",'(入力①) 基本情報入力シート'!D94)</f>
        <v/>
      </c>
      <c r="D73" s="482" t="str">
        <f>IF('(入力①) 基本情報入力シート'!E94="","",'(入力①) 基本情報入力シート'!E94)</f>
        <v/>
      </c>
      <c r="E73" s="482" t="str">
        <f>IF('(入力①) 基本情報入力シート'!F94="","",'(入力①) 基本情報入力シート'!F94)</f>
        <v/>
      </c>
      <c r="F73" s="482" t="str">
        <f>IF('(入力①) 基本情報入力シート'!G94="","",'(入力①) 基本情報入力シート'!G94)</f>
        <v/>
      </c>
      <c r="G73" s="482" t="str">
        <f>IF('(入力①) 基本情報入力シート'!H94="","",'(入力①) 基本情報入力シート'!H94)</f>
        <v/>
      </c>
      <c r="H73" s="482" t="str">
        <f>IF('(入力①) 基本情報入力シート'!I94="","",'(入力①) 基本情報入力シート'!I94)</f>
        <v/>
      </c>
      <c r="I73" s="482" t="str">
        <f>IF('(入力①) 基本情報入力シート'!J94="","",'(入力①) 基本情報入力シート'!J94)</f>
        <v/>
      </c>
      <c r="J73" s="482" t="str">
        <f>IF('(入力①) 基本情報入力シート'!K94="","",'(入力①) 基本情報入力シート'!K94)</f>
        <v/>
      </c>
      <c r="K73" s="483" t="str">
        <f>IF('(入力①) 基本情報入力シート'!L94="","",'(入力①) 基本情報入力シート'!L94)</f>
        <v/>
      </c>
      <c r="L73" s="484" t="str">
        <f>IF('(入力①) 基本情報入力シート'!M94="","",'(入力①) 基本情報入力シート'!M94)</f>
        <v/>
      </c>
      <c r="M73" s="768" t="str">
        <f>IF('(入力①) 基本情報入力シート'!R94="","",'(入力①) 基本情報入力シート'!R94)</f>
        <v/>
      </c>
      <c r="N73" s="768" t="str">
        <f>IF('(入力①) 基本情報入力シート'!W94="","",'(入力①) 基本情報入力シート'!W94)</f>
        <v/>
      </c>
      <c r="O73" s="768" t="str">
        <f>IF('(入力①) 基本情報入力シート'!X94="","",'(入力①) 基本情報入力シート'!X94)</f>
        <v/>
      </c>
      <c r="P73" s="769" t="str">
        <f>IF('(入力①) 基本情報入力シート'!Y94="","",'(入力①) 基本情報入力シート'!Y94)</f>
        <v/>
      </c>
      <c r="Q73" s="770" t="str">
        <f>IF('(入力①) 基本情報入力シート'!Z94="","",'(入力①) 基本情報入力シート'!Z94)</f>
        <v/>
      </c>
      <c r="R73" s="779" t="str">
        <f>IF('(入力①) 基本情報入力シート'!AA94="","",'(入力①) 基本情報入力シート'!AA94)</f>
        <v/>
      </c>
      <c r="S73" s="485"/>
      <c r="T73" s="486"/>
      <c r="U73" s="487" t="str">
        <f>IF(P73="","",VLOOKUP(P73,【参考】数式用!$A$5:$I$38,MATCH(T73,【参考】数式用!$C$4:$G$4,0)+2,0))</f>
        <v/>
      </c>
      <c r="V73" s="204" t="s">
        <v>172</v>
      </c>
      <c r="W73" s="488"/>
      <c r="X73" s="203" t="s">
        <v>173</v>
      </c>
      <c r="Y73" s="488"/>
      <c r="Z73" s="297" t="s">
        <v>174</v>
      </c>
      <c r="AA73" s="488"/>
      <c r="AB73" s="203" t="s">
        <v>173</v>
      </c>
      <c r="AC73" s="488"/>
      <c r="AD73" s="203" t="s">
        <v>175</v>
      </c>
      <c r="AE73" s="489" t="s">
        <v>176</v>
      </c>
      <c r="AF73" s="490" t="str">
        <f t="shared" si="3"/>
        <v/>
      </c>
      <c r="AG73" s="694" t="s">
        <v>177</v>
      </c>
      <c r="AH73" s="492" t="str">
        <f t="shared" si="1"/>
        <v/>
      </c>
    </row>
    <row r="74" spans="1:34" ht="36.75" customHeight="1">
      <c r="A74" s="479">
        <f t="shared" si="4"/>
        <v>63</v>
      </c>
      <c r="B74" s="480" t="str">
        <f>IF('(入力①) 基本情報入力シート'!C95="","",'(入力①) 基本情報入力シート'!C95)</f>
        <v/>
      </c>
      <c r="C74" s="481" t="str">
        <f>IF('(入力①) 基本情報入力シート'!D95="","",'(入力①) 基本情報入力シート'!D95)</f>
        <v/>
      </c>
      <c r="D74" s="482" t="str">
        <f>IF('(入力①) 基本情報入力シート'!E95="","",'(入力①) 基本情報入力シート'!E95)</f>
        <v/>
      </c>
      <c r="E74" s="482" t="str">
        <f>IF('(入力①) 基本情報入力シート'!F95="","",'(入力①) 基本情報入力シート'!F95)</f>
        <v/>
      </c>
      <c r="F74" s="482" t="str">
        <f>IF('(入力①) 基本情報入力シート'!G95="","",'(入力①) 基本情報入力シート'!G95)</f>
        <v/>
      </c>
      <c r="G74" s="482" t="str">
        <f>IF('(入力①) 基本情報入力シート'!H95="","",'(入力①) 基本情報入力シート'!H95)</f>
        <v/>
      </c>
      <c r="H74" s="482" t="str">
        <f>IF('(入力①) 基本情報入力シート'!I95="","",'(入力①) 基本情報入力シート'!I95)</f>
        <v/>
      </c>
      <c r="I74" s="482" t="str">
        <f>IF('(入力①) 基本情報入力シート'!J95="","",'(入力①) 基本情報入力シート'!J95)</f>
        <v/>
      </c>
      <c r="J74" s="482" t="str">
        <f>IF('(入力①) 基本情報入力シート'!K95="","",'(入力①) 基本情報入力シート'!K95)</f>
        <v/>
      </c>
      <c r="K74" s="483" t="str">
        <f>IF('(入力①) 基本情報入力シート'!L95="","",'(入力①) 基本情報入力シート'!L95)</f>
        <v/>
      </c>
      <c r="L74" s="484" t="str">
        <f>IF('(入力①) 基本情報入力シート'!M95="","",'(入力①) 基本情報入力シート'!M95)</f>
        <v/>
      </c>
      <c r="M74" s="768" t="str">
        <f>IF('(入力①) 基本情報入力シート'!R95="","",'(入力①) 基本情報入力シート'!R95)</f>
        <v/>
      </c>
      <c r="N74" s="768" t="str">
        <f>IF('(入力①) 基本情報入力シート'!W95="","",'(入力①) 基本情報入力シート'!W95)</f>
        <v/>
      </c>
      <c r="O74" s="768" t="str">
        <f>IF('(入力①) 基本情報入力シート'!X95="","",'(入力①) 基本情報入力シート'!X95)</f>
        <v/>
      </c>
      <c r="P74" s="769" t="str">
        <f>IF('(入力①) 基本情報入力シート'!Y95="","",'(入力①) 基本情報入力シート'!Y95)</f>
        <v/>
      </c>
      <c r="Q74" s="770" t="str">
        <f>IF('(入力①) 基本情報入力シート'!Z95="","",'(入力①) 基本情報入力シート'!Z95)</f>
        <v/>
      </c>
      <c r="R74" s="779" t="str">
        <f>IF('(入力①) 基本情報入力シート'!AA95="","",'(入力①) 基本情報入力シート'!AA95)</f>
        <v/>
      </c>
      <c r="S74" s="485"/>
      <c r="T74" s="486"/>
      <c r="U74" s="487" t="str">
        <f>IF(P74="","",VLOOKUP(P74,【参考】数式用!$A$5:$I$38,MATCH(T74,【参考】数式用!$C$4:$G$4,0)+2,0))</f>
        <v/>
      </c>
      <c r="V74" s="204" t="s">
        <v>172</v>
      </c>
      <c r="W74" s="488"/>
      <c r="X74" s="203" t="s">
        <v>173</v>
      </c>
      <c r="Y74" s="488"/>
      <c r="Z74" s="297" t="s">
        <v>174</v>
      </c>
      <c r="AA74" s="488"/>
      <c r="AB74" s="203" t="s">
        <v>173</v>
      </c>
      <c r="AC74" s="488"/>
      <c r="AD74" s="203" t="s">
        <v>175</v>
      </c>
      <c r="AE74" s="489" t="s">
        <v>176</v>
      </c>
      <c r="AF74" s="490" t="str">
        <f t="shared" si="3"/>
        <v/>
      </c>
      <c r="AG74" s="694" t="s">
        <v>177</v>
      </c>
      <c r="AH74" s="492" t="str">
        <f t="shared" si="1"/>
        <v/>
      </c>
    </row>
    <row r="75" spans="1:34" ht="36.75" customHeight="1">
      <c r="A75" s="479">
        <f t="shared" si="4"/>
        <v>64</v>
      </c>
      <c r="B75" s="480" t="str">
        <f>IF('(入力①) 基本情報入力シート'!C96="","",'(入力①) 基本情報入力シート'!C96)</f>
        <v/>
      </c>
      <c r="C75" s="481" t="str">
        <f>IF('(入力①) 基本情報入力シート'!D96="","",'(入力①) 基本情報入力シート'!D96)</f>
        <v/>
      </c>
      <c r="D75" s="482" t="str">
        <f>IF('(入力①) 基本情報入力シート'!E96="","",'(入力①) 基本情報入力シート'!E96)</f>
        <v/>
      </c>
      <c r="E75" s="482" t="str">
        <f>IF('(入力①) 基本情報入力シート'!F96="","",'(入力①) 基本情報入力シート'!F96)</f>
        <v/>
      </c>
      <c r="F75" s="482" t="str">
        <f>IF('(入力①) 基本情報入力シート'!G96="","",'(入力①) 基本情報入力シート'!G96)</f>
        <v/>
      </c>
      <c r="G75" s="482" t="str">
        <f>IF('(入力①) 基本情報入力シート'!H96="","",'(入力①) 基本情報入力シート'!H96)</f>
        <v/>
      </c>
      <c r="H75" s="482" t="str">
        <f>IF('(入力①) 基本情報入力シート'!I96="","",'(入力①) 基本情報入力シート'!I96)</f>
        <v/>
      </c>
      <c r="I75" s="482" t="str">
        <f>IF('(入力①) 基本情報入力シート'!J96="","",'(入力①) 基本情報入力シート'!J96)</f>
        <v/>
      </c>
      <c r="J75" s="482" t="str">
        <f>IF('(入力①) 基本情報入力シート'!K96="","",'(入力①) 基本情報入力シート'!K96)</f>
        <v/>
      </c>
      <c r="K75" s="483" t="str">
        <f>IF('(入力①) 基本情報入力シート'!L96="","",'(入力①) 基本情報入力シート'!L96)</f>
        <v/>
      </c>
      <c r="L75" s="484" t="str">
        <f>IF('(入力①) 基本情報入力シート'!M96="","",'(入力①) 基本情報入力シート'!M96)</f>
        <v/>
      </c>
      <c r="M75" s="768" t="str">
        <f>IF('(入力①) 基本情報入力シート'!R96="","",'(入力①) 基本情報入力シート'!R96)</f>
        <v/>
      </c>
      <c r="N75" s="768" t="str">
        <f>IF('(入力①) 基本情報入力シート'!W96="","",'(入力①) 基本情報入力シート'!W96)</f>
        <v/>
      </c>
      <c r="O75" s="768" t="str">
        <f>IF('(入力①) 基本情報入力シート'!X96="","",'(入力①) 基本情報入力シート'!X96)</f>
        <v/>
      </c>
      <c r="P75" s="769" t="str">
        <f>IF('(入力①) 基本情報入力シート'!Y96="","",'(入力①) 基本情報入力シート'!Y96)</f>
        <v/>
      </c>
      <c r="Q75" s="770" t="str">
        <f>IF('(入力①) 基本情報入力シート'!Z96="","",'(入力①) 基本情報入力シート'!Z96)</f>
        <v/>
      </c>
      <c r="R75" s="779" t="str">
        <f>IF('(入力①) 基本情報入力シート'!AA96="","",'(入力①) 基本情報入力シート'!AA96)</f>
        <v/>
      </c>
      <c r="S75" s="485"/>
      <c r="T75" s="486"/>
      <c r="U75" s="487" t="str">
        <f>IF(P75="","",VLOOKUP(P75,【参考】数式用!$A$5:$I$38,MATCH(T75,【参考】数式用!$C$4:$G$4,0)+2,0))</f>
        <v/>
      </c>
      <c r="V75" s="204" t="s">
        <v>172</v>
      </c>
      <c r="W75" s="488"/>
      <c r="X75" s="203" t="s">
        <v>173</v>
      </c>
      <c r="Y75" s="488"/>
      <c r="Z75" s="297" t="s">
        <v>174</v>
      </c>
      <c r="AA75" s="488"/>
      <c r="AB75" s="203" t="s">
        <v>173</v>
      </c>
      <c r="AC75" s="488"/>
      <c r="AD75" s="203" t="s">
        <v>175</v>
      </c>
      <c r="AE75" s="489" t="s">
        <v>176</v>
      </c>
      <c r="AF75" s="490" t="str">
        <f t="shared" si="3"/>
        <v/>
      </c>
      <c r="AG75" s="694" t="s">
        <v>177</v>
      </c>
      <c r="AH75" s="492" t="str">
        <f t="shared" si="1"/>
        <v/>
      </c>
    </row>
    <row r="76" spans="1:34" ht="36.75" customHeight="1">
      <c r="A76" s="479">
        <f t="shared" si="4"/>
        <v>65</v>
      </c>
      <c r="B76" s="480" t="str">
        <f>IF('(入力①) 基本情報入力シート'!C97="","",'(入力①) 基本情報入力シート'!C97)</f>
        <v/>
      </c>
      <c r="C76" s="481" t="str">
        <f>IF('(入力①) 基本情報入力シート'!D97="","",'(入力①) 基本情報入力シート'!D97)</f>
        <v/>
      </c>
      <c r="D76" s="482" t="str">
        <f>IF('(入力①) 基本情報入力シート'!E97="","",'(入力①) 基本情報入力シート'!E97)</f>
        <v/>
      </c>
      <c r="E76" s="482" t="str">
        <f>IF('(入力①) 基本情報入力シート'!F97="","",'(入力①) 基本情報入力シート'!F97)</f>
        <v/>
      </c>
      <c r="F76" s="482" t="str">
        <f>IF('(入力①) 基本情報入力シート'!G97="","",'(入力①) 基本情報入力シート'!G97)</f>
        <v/>
      </c>
      <c r="G76" s="482" t="str">
        <f>IF('(入力①) 基本情報入力シート'!H97="","",'(入力①) 基本情報入力シート'!H97)</f>
        <v/>
      </c>
      <c r="H76" s="482" t="str">
        <f>IF('(入力①) 基本情報入力シート'!I97="","",'(入力①) 基本情報入力シート'!I97)</f>
        <v/>
      </c>
      <c r="I76" s="482" t="str">
        <f>IF('(入力①) 基本情報入力シート'!J97="","",'(入力①) 基本情報入力シート'!J97)</f>
        <v/>
      </c>
      <c r="J76" s="482" t="str">
        <f>IF('(入力①) 基本情報入力シート'!K97="","",'(入力①) 基本情報入力シート'!K97)</f>
        <v/>
      </c>
      <c r="K76" s="483" t="str">
        <f>IF('(入力①) 基本情報入力シート'!L97="","",'(入力①) 基本情報入力シート'!L97)</f>
        <v/>
      </c>
      <c r="L76" s="484" t="str">
        <f>IF('(入力①) 基本情報入力シート'!M97="","",'(入力①) 基本情報入力シート'!M97)</f>
        <v/>
      </c>
      <c r="M76" s="768" t="str">
        <f>IF('(入力①) 基本情報入力シート'!R97="","",'(入力①) 基本情報入力シート'!R97)</f>
        <v/>
      </c>
      <c r="N76" s="768" t="str">
        <f>IF('(入力①) 基本情報入力シート'!W97="","",'(入力①) 基本情報入力シート'!W97)</f>
        <v/>
      </c>
      <c r="O76" s="768" t="str">
        <f>IF('(入力①) 基本情報入力シート'!X97="","",'(入力①) 基本情報入力シート'!X97)</f>
        <v/>
      </c>
      <c r="P76" s="769" t="str">
        <f>IF('(入力①) 基本情報入力シート'!Y97="","",'(入力①) 基本情報入力シート'!Y97)</f>
        <v/>
      </c>
      <c r="Q76" s="770" t="str">
        <f>IF('(入力①) 基本情報入力シート'!Z97="","",'(入力①) 基本情報入力シート'!Z97)</f>
        <v/>
      </c>
      <c r="R76" s="779" t="str">
        <f>IF('(入力①) 基本情報入力シート'!AA97="","",'(入力①) 基本情報入力シート'!AA97)</f>
        <v/>
      </c>
      <c r="S76" s="485"/>
      <c r="T76" s="486"/>
      <c r="U76" s="487" t="str">
        <f>IF(P76="","",VLOOKUP(P76,【参考】数式用!$A$5:$I$38,MATCH(T76,【参考】数式用!$C$4:$G$4,0)+2,0))</f>
        <v/>
      </c>
      <c r="V76" s="204" t="s">
        <v>172</v>
      </c>
      <c r="W76" s="488"/>
      <c r="X76" s="203" t="s">
        <v>173</v>
      </c>
      <c r="Y76" s="488"/>
      <c r="Z76" s="297" t="s">
        <v>174</v>
      </c>
      <c r="AA76" s="488"/>
      <c r="AB76" s="203" t="s">
        <v>173</v>
      </c>
      <c r="AC76" s="488"/>
      <c r="AD76" s="203" t="s">
        <v>175</v>
      </c>
      <c r="AE76" s="489" t="s">
        <v>176</v>
      </c>
      <c r="AF76" s="490" t="str">
        <f t="shared" si="3"/>
        <v/>
      </c>
      <c r="AG76" s="694" t="s">
        <v>177</v>
      </c>
      <c r="AH76" s="492" t="str">
        <f t="shared" si="1"/>
        <v/>
      </c>
    </row>
    <row r="77" spans="1:34" ht="36.75" customHeight="1">
      <c r="A77" s="479">
        <f t="shared" si="4"/>
        <v>66</v>
      </c>
      <c r="B77" s="480" t="str">
        <f>IF('(入力①) 基本情報入力シート'!C98="","",'(入力①) 基本情報入力シート'!C98)</f>
        <v/>
      </c>
      <c r="C77" s="481" t="str">
        <f>IF('(入力①) 基本情報入力シート'!D98="","",'(入力①) 基本情報入力シート'!D98)</f>
        <v/>
      </c>
      <c r="D77" s="482" t="str">
        <f>IF('(入力①) 基本情報入力シート'!E98="","",'(入力①) 基本情報入力シート'!E98)</f>
        <v/>
      </c>
      <c r="E77" s="482" t="str">
        <f>IF('(入力①) 基本情報入力シート'!F98="","",'(入力①) 基本情報入力シート'!F98)</f>
        <v/>
      </c>
      <c r="F77" s="482" t="str">
        <f>IF('(入力①) 基本情報入力シート'!G98="","",'(入力①) 基本情報入力シート'!G98)</f>
        <v/>
      </c>
      <c r="G77" s="482" t="str">
        <f>IF('(入力①) 基本情報入力シート'!H98="","",'(入力①) 基本情報入力シート'!H98)</f>
        <v/>
      </c>
      <c r="H77" s="482" t="str">
        <f>IF('(入力①) 基本情報入力シート'!I98="","",'(入力①) 基本情報入力シート'!I98)</f>
        <v/>
      </c>
      <c r="I77" s="482" t="str">
        <f>IF('(入力①) 基本情報入力シート'!J98="","",'(入力①) 基本情報入力シート'!J98)</f>
        <v/>
      </c>
      <c r="J77" s="482" t="str">
        <f>IF('(入力①) 基本情報入力シート'!K98="","",'(入力①) 基本情報入力シート'!K98)</f>
        <v/>
      </c>
      <c r="K77" s="483" t="str">
        <f>IF('(入力①) 基本情報入力シート'!L98="","",'(入力①) 基本情報入力シート'!L98)</f>
        <v/>
      </c>
      <c r="L77" s="484" t="str">
        <f>IF('(入力①) 基本情報入力シート'!M98="","",'(入力①) 基本情報入力シート'!M98)</f>
        <v/>
      </c>
      <c r="M77" s="768" t="str">
        <f>IF('(入力①) 基本情報入力シート'!R98="","",'(入力①) 基本情報入力シート'!R98)</f>
        <v/>
      </c>
      <c r="N77" s="768" t="str">
        <f>IF('(入力①) 基本情報入力シート'!W98="","",'(入力①) 基本情報入力シート'!W98)</f>
        <v/>
      </c>
      <c r="O77" s="768" t="str">
        <f>IF('(入力①) 基本情報入力シート'!X98="","",'(入力①) 基本情報入力シート'!X98)</f>
        <v/>
      </c>
      <c r="P77" s="769" t="str">
        <f>IF('(入力①) 基本情報入力シート'!Y98="","",'(入力①) 基本情報入力シート'!Y98)</f>
        <v/>
      </c>
      <c r="Q77" s="770" t="str">
        <f>IF('(入力①) 基本情報入力シート'!Z98="","",'(入力①) 基本情報入力シート'!Z98)</f>
        <v/>
      </c>
      <c r="R77" s="779" t="str">
        <f>IF('(入力①) 基本情報入力シート'!AA98="","",'(入力①) 基本情報入力シート'!AA98)</f>
        <v/>
      </c>
      <c r="S77" s="485"/>
      <c r="T77" s="486"/>
      <c r="U77" s="487" t="str">
        <f>IF(P77="","",VLOOKUP(P77,【参考】数式用!$A$5:$I$38,MATCH(T77,【参考】数式用!$C$4:$G$4,0)+2,0))</f>
        <v/>
      </c>
      <c r="V77" s="204" t="s">
        <v>172</v>
      </c>
      <c r="W77" s="488"/>
      <c r="X77" s="203" t="s">
        <v>173</v>
      </c>
      <c r="Y77" s="488"/>
      <c r="Z77" s="297" t="s">
        <v>174</v>
      </c>
      <c r="AA77" s="488"/>
      <c r="AB77" s="203" t="s">
        <v>173</v>
      </c>
      <c r="AC77" s="488"/>
      <c r="AD77" s="203" t="s">
        <v>175</v>
      </c>
      <c r="AE77" s="489" t="s">
        <v>176</v>
      </c>
      <c r="AF77" s="490" t="str">
        <f t="shared" si="3"/>
        <v/>
      </c>
      <c r="AG77" s="694" t="s">
        <v>177</v>
      </c>
      <c r="AH77" s="492" t="str">
        <f t="shared" ref="AH77:AH111" si="5">IFERROR(ROUNDDOWN(ROUND(Q77*R77,0)*U77,0)*AF77,"")</f>
        <v/>
      </c>
    </row>
    <row r="78" spans="1:34" ht="36.75" customHeight="1">
      <c r="A78" s="479">
        <f t="shared" si="4"/>
        <v>67</v>
      </c>
      <c r="B78" s="480" t="str">
        <f>IF('(入力①) 基本情報入力シート'!C99="","",'(入力①) 基本情報入力シート'!C99)</f>
        <v/>
      </c>
      <c r="C78" s="481" t="str">
        <f>IF('(入力①) 基本情報入力シート'!D99="","",'(入力①) 基本情報入力シート'!D99)</f>
        <v/>
      </c>
      <c r="D78" s="482" t="str">
        <f>IF('(入力①) 基本情報入力シート'!E99="","",'(入力①) 基本情報入力シート'!E99)</f>
        <v/>
      </c>
      <c r="E78" s="482" t="str">
        <f>IF('(入力①) 基本情報入力シート'!F99="","",'(入力①) 基本情報入力シート'!F99)</f>
        <v/>
      </c>
      <c r="F78" s="482" t="str">
        <f>IF('(入力①) 基本情報入力シート'!G99="","",'(入力①) 基本情報入力シート'!G99)</f>
        <v/>
      </c>
      <c r="G78" s="482" t="str">
        <f>IF('(入力①) 基本情報入力シート'!H99="","",'(入力①) 基本情報入力シート'!H99)</f>
        <v/>
      </c>
      <c r="H78" s="482" t="str">
        <f>IF('(入力①) 基本情報入力シート'!I99="","",'(入力①) 基本情報入力シート'!I99)</f>
        <v/>
      </c>
      <c r="I78" s="482" t="str">
        <f>IF('(入力①) 基本情報入力シート'!J99="","",'(入力①) 基本情報入力シート'!J99)</f>
        <v/>
      </c>
      <c r="J78" s="482" t="str">
        <f>IF('(入力①) 基本情報入力シート'!K99="","",'(入力①) 基本情報入力シート'!K99)</f>
        <v/>
      </c>
      <c r="K78" s="483" t="str">
        <f>IF('(入力①) 基本情報入力シート'!L99="","",'(入力①) 基本情報入力シート'!L99)</f>
        <v/>
      </c>
      <c r="L78" s="484" t="str">
        <f>IF('(入力①) 基本情報入力シート'!M99="","",'(入力①) 基本情報入力シート'!M99)</f>
        <v/>
      </c>
      <c r="M78" s="768" t="str">
        <f>IF('(入力①) 基本情報入力シート'!R99="","",'(入力①) 基本情報入力シート'!R99)</f>
        <v/>
      </c>
      <c r="N78" s="768" t="str">
        <f>IF('(入力①) 基本情報入力シート'!W99="","",'(入力①) 基本情報入力シート'!W99)</f>
        <v/>
      </c>
      <c r="O78" s="768" t="str">
        <f>IF('(入力①) 基本情報入力シート'!X99="","",'(入力①) 基本情報入力シート'!X99)</f>
        <v/>
      </c>
      <c r="P78" s="769" t="str">
        <f>IF('(入力①) 基本情報入力シート'!Y99="","",'(入力①) 基本情報入力シート'!Y99)</f>
        <v/>
      </c>
      <c r="Q78" s="770" t="str">
        <f>IF('(入力①) 基本情報入力シート'!Z99="","",'(入力①) 基本情報入力シート'!Z99)</f>
        <v/>
      </c>
      <c r="R78" s="779" t="str">
        <f>IF('(入力①) 基本情報入力シート'!AA99="","",'(入力①) 基本情報入力シート'!AA99)</f>
        <v/>
      </c>
      <c r="S78" s="485"/>
      <c r="T78" s="486"/>
      <c r="U78" s="487" t="str">
        <f>IF(P78="","",VLOOKUP(P78,【参考】数式用!$A$5:$I$38,MATCH(T78,【参考】数式用!$C$4:$G$4,0)+2,0))</f>
        <v/>
      </c>
      <c r="V78" s="204" t="s">
        <v>172</v>
      </c>
      <c r="W78" s="488"/>
      <c r="X78" s="203" t="s">
        <v>173</v>
      </c>
      <c r="Y78" s="488"/>
      <c r="Z78" s="297" t="s">
        <v>174</v>
      </c>
      <c r="AA78" s="488"/>
      <c r="AB78" s="203" t="s">
        <v>173</v>
      </c>
      <c r="AC78" s="488"/>
      <c r="AD78" s="203" t="s">
        <v>175</v>
      </c>
      <c r="AE78" s="489" t="s">
        <v>176</v>
      </c>
      <c r="AF78" s="490" t="str">
        <f t="shared" si="3"/>
        <v/>
      </c>
      <c r="AG78" s="694" t="s">
        <v>177</v>
      </c>
      <c r="AH78" s="492" t="str">
        <f t="shared" si="5"/>
        <v/>
      </c>
    </row>
    <row r="79" spans="1:34" ht="36.75" customHeight="1">
      <c r="A79" s="479">
        <f t="shared" si="4"/>
        <v>68</v>
      </c>
      <c r="B79" s="480" t="str">
        <f>IF('(入力①) 基本情報入力シート'!C100="","",'(入力①) 基本情報入力シート'!C100)</f>
        <v/>
      </c>
      <c r="C79" s="481" t="str">
        <f>IF('(入力①) 基本情報入力シート'!D100="","",'(入力①) 基本情報入力シート'!D100)</f>
        <v/>
      </c>
      <c r="D79" s="482" t="str">
        <f>IF('(入力①) 基本情報入力シート'!E100="","",'(入力①) 基本情報入力シート'!E100)</f>
        <v/>
      </c>
      <c r="E79" s="482" t="str">
        <f>IF('(入力①) 基本情報入力シート'!F100="","",'(入力①) 基本情報入力シート'!F100)</f>
        <v/>
      </c>
      <c r="F79" s="482" t="str">
        <f>IF('(入力①) 基本情報入力シート'!G100="","",'(入力①) 基本情報入力シート'!G100)</f>
        <v/>
      </c>
      <c r="G79" s="482" t="str">
        <f>IF('(入力①) 基本情報入力シート'!H100="","",'(入力①) 基本情報入力シート'!H100)</f>
        <v/>
      </c>
      <c r="H79" s="482" t="str">
        <f>IF('(入力①) 基本情報入力シート'!I100="","",'(入力①) 基本情報入力シート'!I100)</f>
        <v/>
      </c>
      <c r="I79" s="482" t="str">
        <f>IF('(入力①) 基本情報入力シート'!J100="","",'(入力①) 基本情報入力シート'!J100)</f>
        <v/>
      </c>
      <c r="J79" s="482" t="str">
        <f>IF('(入力①) 基本情報入力シート'!K100="","",'(入力①) 基本情報入力シート'!K100)</f>
        <v/>
      </c>
      <c r="K79" s="483" t="str">
        <f>IF('(入力①) 基本情報入力シート'!L100="","",'(入力①) 基本情報入力シート'!L100)</f>
        <v/>
      </c>
      <c r="L79" s="484" t="str">
        <f>IF('(入力①) 基本情報入力シート'!M100="","",'(入力①) 基本情報入力シート'!M100)</f>
        <v/>
      </c>
      <c r="M79" s="768" t="str">
        <f>IF('(入力①) 基本情報入力シート'!R100="","",'(入力①) 基本情報入力シート'!R100)</f>
        <v/>
      </c>
      <c r="N79" s="768" t="str">
        <f>IF('(入力①) 基本情報入力シート'!W100="","",'(入力①) 基本情報入力シート'!W100)</f>
        <v/>
      </c>
      <c r="O79" s="768" t="str">
        <f>IF('(入力①) 基本情報入力シート'!X100="","",'(入力①) 基本情報入力シート'!X100)</f>
        <v/>
      </c>
      <c r="P79" s="769" t="str">
        <f>IF('(入力①) 基本情報入力シート'!Y100="","",'(入力①) 基本情報入力シート'!Y100)</f>
        <v/>
      </c>
      <c r="Q79" s="770" t="str">
        <f>IF('(入力①) 基本情報入力シート'!Z100="","",'(入力①) 基本情報入力シート'!Z100)</f>
        <v/>
      </c>
      <c r="R79" s="779" t="str">
        <f>IF('(入力①) 基本情報入力シート'!AA100="","",'(入力①) 基本情報入力シート'!AA100)</f>
        <v/>
      </c>
      <c r="S79" s="485"/>
      <c r="T79" s="486"/>
      <c r="U79" s="487" t="str">
        <f>IF(P79="","",VLOOKUP(P79,【参考】数式用!$A$5:$I$38,MATCH(T79,【参考】数式用!$C$4:$G$4,0)+2,0))</f>
        <v/>
      </c>
      <c r="V79" s="204" t="s">
        <v>172</v>
      </c>
      <c r="W79" s="488"/>
      <c r="X79" s="203" t="s">
        <v>173</v>
      </c>
      <c r="Y79" s="488"/>
      <c r="Z79" s="297" t="s">
        <v>174</v>
      </c>
      <c r="AA79" s="488"/>
      <c r="AB79" s="203" t="s">
        <v>173</v>
      </c>
      <c r="AC79" s="488"/>
      <c r="AD79" s="203" t="s">
        <v>175</v>
      </c>
      <c r="AE79" s="489" t="s">
        <v>176</v>
      </c>
      <c r="AF79" s="490" t="str">
        <f t="shared" si="3"/>
        <v/>
      </c>
      <c r="AG79" s="694" t="s">
        <v>177</v>
      </c>
      <c r="AH79" s="492" t="str">
        <f t="shared" si="5"/>
        <v/>
      </c>
    </row>
    <row r="80" spans="1:34" ht="36.75" customHeight="1">
      <c r="A80" s="479">
        <f t="shared" si="4"/>
        <v>69</v>
      </c>
      <c r="B80" s="480" t="str">
        <f>IF('(入力①) 基本情報入力シート'!C101="","",'(入力①) 基本情報入力シート'!C101)</f>
        <v/>
      </c>
      <c r="C80" s="481" t="str">
        <f>IF('(入力①) 基本情報入力シート'!D101="","",'(入力①) 基本情報入力シート'!D101)</f>
        <v/>
      </c>
      <c r="D80" s="482" t="str">
        <f>IF('(入力①) 基本情報入力シート'!E101="","",'(入力①) 基本情報入力シート'!E101)</f>
        <v/>
      </c>
      <c r="E80" s="482" t="str">
        <f>IF('(入力①) 基本情報入力シート'!F101="","",'(入力①) 基本情報入力シート'!F101)</f>
        <v/>
      </c>
      <c r="F80" s="482" t="str">
        <f>IF('(入力①) 基本情報入力シート'!G101="","",'(入力①) 基本情報入力シート'!G101)</f>
        <v/>
      </c>
      <c r="G80" s="482" t="str">
        <f>IF('(入力①) 基本情報入力シート'!H101="","",'(入力①) 基本情報入力シート'!H101)</f>
        <v/>
      </c>
      <c r="H80" s="482" t="str">
        <f>IF('(入力①) 基本情報入力シート'!I101="","",'(入力①) 基本情報入力シート'!I101)</f>
        <v/>
      </c>
      <c r="I80" s="482" t="str">
        <f>IF('(入力①) 基本情報入力シート'!J101="","",'(入力①) 基本情報入力シート'!J101)</f>
        <v/>
      </c>
      <c r="J80" s="482" t="str">
        <f>IF('(入力①) 基本情報入力シート'!K101="","",'(入力①) 基本情報入力シート'!K101)</f>
        <v/>
      </c>
      <c r="K80" s="483" t="str">
        <f>IF('(入力①) 基本情報入力シート'!L101="","",'(入力①) 基本情報入力シート'!L101)</f>
        <v/>
      </c>
      <c r="L80" s="484" t="str">
        <f>IF('(入力①) 基本情報入力シート'!M101="","",'(入力①) 基本情報入力シート'!M101)</f>
        <v/>
      </c>
      <c r="M80" s="768" t="str">
        <f>IF('(入力①) 基本情報入力シート'!R101="","",'(入力①) 基本情報入力シート'!R101)</f>
        <v/>
      </c>
      <c r="N80" s="768" t="str">
        <f>IF('(入力①) 基本情報入力シート'!W101="","",'(入力①) 基本情報入力シート'!W101)</f>
        <v/>
      </c>
      <c r="O80" s="768" t="str">
        <f>IF('(入力①) 基本情報入力シート'!X101="","",'(入力①) 基本情報入力シート'!X101)</f>
        <v/>
      </c>
      <c r="P80" s="769" t="str">
        <f>IF('(入力①) 基本情報入力シート'!Y101="","",'(入力①) 基本情報入力シート'!Y101)</f>
        <v/>
      </c>
      <c r="Q80" s="770" t="str">
        <f>IF('(入力①) 基本情報入力シート'!Z101="","",'(入力①) 基本情報入力シート'!Z101)</f>
        <v/>
      </c>
      <c r="R80" s="779" t="str">
        <f>IF('(入力①) 基本情報入力シート'!AA101="","",'(入力①) 基本情報入力シート'!AA101)</f>
        <v/>
      </c>
      <c r="S80" s="485"/>
      <c r="T80" s="486"/>
      <c r="U80" s="487" t="str">
        <f>IF(P80="","",VLOOKUP(P80,【参考】数式用!$A$5:$I$38,MATCH(T80,【参考】数式用!$C$4:$G$4,0)+2,0))</f>
        <v/>
      </c>
      <c r="V80" s="204" t="s">
        <v>172</v>
      </c>
      <c r="W80" s="488"/>
      <c r="X80" s="203" t="s">
        <v>173</v>
      </c>
      <c r="Y80" s="488"/>
      <c r="Z80" s="297" t="s">
        <v>174</v>
      </c>
      <c r="AA80" s="488"/>
      <c r="AB80" s="203" t="s">
        <v>173</v>
      </c>
      <c r="AC80" s="488"/>
      <c r="AD80" s="203" t="s">
        <v>175</v>
      </c>
      <c r="AE80" s="489" t="s">
        <v>176</v>
      </c>
      <c r="AF80" s="490" t="str">
        <f t="shared" si="3"/>
        <v/>
      </c>
      <c r="AG80" s="694" t="s">
        <v>177</v>
      </c>
      <c r="AH80" s="492" t="str">
        <f t="shared" si="5"/>
        <v/>
      </c>
    </row>
    <row r="81" spans="1:34" ht="36.75" customHeight="1">
      <c r="A81" s="479">
        <f t="shared" si="4"/>
        <v>70</v>
      </c>
      <c r="B81" s="480" t="str">
        <f>IF('(入力①) 基本情報入力シート'!C102="","",'(入力①) 基本情報入力シート'!C102)</f>
        <v/>
      </c>
      <c r="C81" s="481" t="str">
        <f>IF('(入力①) 基本情報入力シート'!D102="","",'(入力①) 基本情報入力シート'!D102)</f>
        <v/>
      </c>
      <c r="D81" s="482" t="str">
        <f>IF('(入力①) 基本情報入力シート'!E102="","",'(入力①) 基本情報入力シート'!E102)</f>
        <v/>
      </c>
      <c r="E81" s="482" t="str">
        <f>IF('(入力①) 基本情報入力シート'!F102="","",'(入力①) 基本情報入力シート'!F102)</f>
        <v/>
      </c>
      <c r="F81" s="482" t="str">
        <f>IF('(入力①) 基本情報入力シート'!G102="","",'(入力①) 基本情報入力シート'!G102)</f>
        <v/>
      </c>
      <c r="G81" s="482" t="str">
        <f>IF('(入力①) 基本情報入力シート'!H102="","",'(入力①) 基本情報入力シート'!H102)</f>
        <v/>
      </c>
      <c r="H81" s="482" t="str">
        <f>IF('(入力①) 基本情報入力シート'!I102="","",'(入力①) 基本情報入力シート'!I102)</f>
        <v/>
      </c>
      <c r="I81" s="482" t="str">
        <f>IF('(入力①) 基本情報入力シート'!J102="","",'(入力①) 基本情報入力シート'!J102)</f>
        <v/>
      </c>
      <c r="J81" s="482" t="str">
        <f>IF('(入力①) 基本情報入力シート'!K102="","",'(入力①) 基本情報入力シート'!K102)</f>
        <v/>
      </c>
      <c r="K81" s="483" t="str">
        <f>IF('(入力①) 基本情報入力シート'!L102="","",'(入力①) 基本情報入力シート'!L102)</f>
        <v/>
      </c>
      <c r="L81" s="484" t="str">
        <f>IF('(入力①) 基本情報入力シート'!M102="","",'(入力①) 基本情報入力シート'!M102)</f>
        <v/>
      </c>
      <c r="M81" s="768" t="str">
        <f>IF('(入力①) 基本情報入力シート'!R102="","",'(入力①) 基本情報入力シート'!R102)</f>
        <v/>
      </c>
      <c r="N81" s="768" t="str">
        <f>IF('(入力①) 基本情報入力シート'!W102="","",'(入力①) 基本情報入力シート'!W102)</f>
        <v/>
      </c>
      <c r="O81" s="768" t="str">
        <f>IF('(入力①) 基本情報入力シート'!X102="","",'(入力①) 基本情報入力シート'!X102)</f>
        <v/>
      </c>
      <c r="P81" s="769" t="str">
        <f>IF('(入力①) 基本情報入力シート'!Y102="","",'(入力①) 基本情報入力シート'!Y102)</f>
        <v/>
      </c>
      <c r="Q81" s="770" t="str">
        <f>IF('(入力①) 基本情報入力シート'!Z102="","",'(入力①) 基本情報入力シート'!Z102)</f>
        <v/>
      </c>
      <c r="R81" s="779" t="str">
        <f>IF('(入力①) 基本情報入力シート'!AA102="","",'(入力①) 基本情報入力シート'!AA102)</f>
        <v/>
      </c>
      <c r="S81" s="485"/>
      <c r="T81" s="486"/>
      <c r="U81" s="487" t="str">
        <f>IF(P81="","",VLOOKUP(P81,【参考】数式用!$A$5:$I$38,MATCH(T81,【参考】数式用!$C$4:$G$4,0)+2,0))</f>
        <v/>
      </c>
      <c r="V81" s="204" t="s">
        <v>172</v>
      </c>
      <c r="W81" s="488"/>
      <c r="X81" s="203" t="s">
        <v>173</v>
      </c>
      <c r="Y81" s="488"/>
      <c r="Z81" s="297" t="s">
        <v>174</v>
      </c>
      <c r="AA81" s="488"/>
      <c r="AB81" s="203" t="s">
        <v>173</v>
      </c>
      <c r="AC81" s="488"/>
      <c r="AD81" s="203" t="s">
        <v>175</v>
      </c>
      <c r="AE81" s="489" t="s">
        <v>176</v>
      </c>
      <c r="AF81" s="490" t="str">
        <f t="shared" ref="AF81:AF111" si="6">IF(W81&gt;=1,(AA81*12+AC81)-(W81*12+Y81)+1,"")</f>
        <v/>
      </c>
      <c r="AG81" s="694" t="s">
        <v>177</v>
      </c>
      <c r="AH81" s="492" t="str">
        <f t="shared" si="5"/>
        <v/>
      </c>
    </row>
    <row r="82" spans="1:34" ht="36.75" customHeight="1">
      <c r="A82" s="479">
        <f t="shared" si="4"/>
        <v>71</v>
      </c>
      <c r="B82" s="480" t="str">
        <f>IF('(入力①) 基本情報入力シート'!C103="","",'(入力①) 基本情報入力シート'!C103)</f>
        <v/>
      </c>
      <c r="C82" s="481" t="str">
        <f>IF('(入力①) 基本情報入力シート'!D103="","",'(入力①) 基本情報入力シート'!D103)</f>
        <v/>
      </c>
      <c r="D82" s="482" t="str">
        <f>IF('(入力①) 基本情報入力シート'!E103="","",'(入力①) 基本情報入力シート'!E103)</f>
        <v/>
      </c>
      <c r="E82" s="482" t="str">
        <f>IF('(入力①) 基本情報入力シート'!F103="","",'(入力①) 基本情報入力シート'!F103)</f>
        <v/>
      </c>
      <c r="F82" s="482" t="str">
        <f>IF('(入力①) 基本情報入力シート'!G103="","",'(入力①) 基本情報入力シート'!G103)</f>
        <v/>
      </c>
      <c r="G82" s="482" t="str">
        <f>IF('(入力①) 基本情報入力シート'!H103="","",'(入力①) 基本情報入力シート'!H103)</f>
        <v/>
      </c>
      <c r="H82" s="482" t="str">
        <f>IF('(入力①) 基本情報入力シート'!I103="","",'(入力①) 基本情報入力シート'!I103)</f>
        <v/>
      </c>
      <c r="I82" s="482" t="str">
        <f>IF('(入力①) 基本情報入力シート'!J103="","",'(入力①) 基本情報入力シート'!J103)</f>
        <v/>
      </c>
      <c r="J82" s="482" t="str">
        <f>IF('(入力①) 基本情報入力シート'!K103="","",'(入力①) 基本情報入力シート'!K103)</f>
        <v/>
      </c>
      <c r="K82" s="483" t="str">
        <f>IF('(入力①) 基本情報入力シート'!L103="","",'(入力①) 基本情報入力シート'!L103)</f>
        <v/>
      </c>
      <c r="L82" s="484" t="str">
        <f>IF('(入力①) 基本情報入力シート'!M103="","",'(入力①) 基本情報入力シート'!M103)</f>
        <v/>
      </c>
      <c r="M82" s="768" t="str">
        <f>IF('(入力①) 基本情報入力シート'!R103="","",'(入力①) 基本情報入力シート'!R103)</f>
        <v/>
      </c>
      <c r="N82" s="768" t="str">
        <f>IF('(入力①) 基本情報入力シート'!W103="","",'(入力①) 基本情報入力シート'!W103)</f>
        <v/>
      </c>
      <c r="O82" s="768" t="str">
        <f>IF('(入力①) 基本情報入力シート'!X103="","",'(入力①) 基本情報入力シート'!X103)</f>
        <v/>
      </c>
      <c r="P82" s="769" t="str">
        <f>IF('(入力①) 基本情報入力シート'!Y103="","",'(入力①) 基本情報入力シート'!Y103)</f>
        <v/>
      </c>
      <c r="Q82" s="770" t="str">
        <f>IF('(入力①) 基本情報入力シート'!Z103="","",'(入力①) 基本情報入力シート'!Z103)</f>
        <v/>
      </c>
      <c r="R82" s="779" t="str">
        <f>IF('(入力①) 基本情報入力シート'!AA103="","",'(入力①) 基本情報入力シート'!AA103)</f>
        <v/>
      </c>
      <c r="S82" s="485"/>
      <c r="T82" s="486"/>
      <c r="U82" s="487" t="str">
        <f>IF(P82="","",VLOOKUP(P82,【参考】数式用!$A$5:$I$38,MATCH(T82,【参考】数式用!$C$4:$G$4,0)+2,0))</f>
        <v/>
      </c>
      <c r="V82" s="204" t="s">
        <v>172</v>
      </c>
      <c r="W82" s="488"/>
      <c r="X82" s="203" t="s">
        <v>173</v>
      </c>
      <c r="Y82" s="488"/>
      <c r="Z82" s="297" t="s">
        <v>174</v>
      </c>
      <c r="AA82" s="488"/>
      <c r="AB82" s="203" t="s">
        <v>173</v>
      </c>
      <c r="AC82" s="488"/>
      <c r="AD82" s="203" t="s">
        <v>175</v>
      </c>
      <c r="AE82" s="489" t="s">
        <v>176</v>
      </c>
      <c r="AF82" s="490" t="str">
        <f t="shared" si="6"/>
        <v/>
      </c>
      <c r="AG82" s="694" t="s">
        <v>177</v>
      </c>
      <c r="AH82" s="492" t="str">
        <f t="shared" si="5"/>
        <v/>
      </c>
    </row>
    <row r="83" spans="1:34" ht="36.75" customHeight="1">
      <c r="A83" s="479">
        <f t="shared" si="4"/>
        <v>72</v>
      </c>
      <c r="B83" s="480" t="str">
        <f>IF('(入力①) 基本情報入力シート'!C104="","",'(入力①) 基本情報入力シート'!C104)</f>
        <v/>
      </c>
      <c r="C83" s="481" t="str">
        <f>IF('(入力①) 基本情報入力シート'!D104="","",'(入力①) 基本情報入力シート'!D104)</f>
        <v/>
      </c>
      <c r="D83" s="482" t="str">
        <f>IF('(入力①) 基本情報入力シート'!E104="","",'(入力①) 基本情報入力シート'!E104)</f>
        <v/>
      </c>
      <c r="E83" s="482" t="str">
        <f>IF('(入力①) 基本情報入力シート'!F104="","",'(入力①) 基本情報入力シート'!F104)</f>
        <v/>
      </c>
      <c r="F83" s="482" t="str">
        <f>IF('(入力①) 基本情報入力シート'!G104="","",'(入力①) 基本情報入力シート'!G104)</f>
        <v/>
      </c>
      <c r="G83" s="482" t="str">
        <f>IF('(入力①) 基本情報入力シート'!H104="","",'(入力①) 基本情報入力シート'!H104)</f>
        <v/>
      </c>
      <c r="H83" s="482" t="str">
        <f>IF('(入力①) 基本情報入力シート'!I104="","",'(入力①) 基本情報入力シート'!I104)</f>
        <v/>
      </c>
      <c r="I83" s="482" t="str">
        <f>IF('(入力①) 基本情報入力シート'!J104="","",'(入力①) 基本情報入力シート'!J104)</f>
        <v/>
      </c>
      <c r="J83" s="482" t="str">
        <f>IF('(入力①) 基本情報入力シート'!K104="","",'(入力①) 基本情報入力シート'!K104)</f>
        <v/>
      </c>
      <c r="K83" s="483" t="str">
        <f>IF('(入力①) 基本情報入力シート'!L104="","",'(入力①) 基本情報入力シート'!L104)</f>
        <v/>
      </c>
      <c r="L83" s="484" t="str">
        <f>IF('(入力①) 基本情報入力シート'!M104="","",'(入力①) 基本情報入力シート'!M104)</f>
        <v/>
      </c>
      <c r="M83" s="768" t="str">
        <f>IF('(入力①) 基本情報入力シート'!R104="","",'(入力①) 基本情報入力シート'!R104)</f>
        <v/>
      </c>
      <c r="N83" s="768" t="str">
        <f>IF('(入力①) 基本情報入力シート'!W104="","",'(入力①) 基本情報入力シート'!W104)</f>
        <v/>
      </c>
      <c r="O83" s="768" t="str">
        <f>IF('(入力①) 基本情報入力シート'!X104="","",'(入力①) 基本情報入力シート'!X104)</f>
        <v/>
      </c>
      <c r="P83" s="769" t="str">
        <f>IF('(入力①) 基本情報入力シート'!Y104="","",'(入力①) 基本情報入力シート'!Y104)</f>
        <v/>
      </c>
      <c r="Q83" s="770" t="str">
        <f>IF('(入力①) 基本情報入力シート'!Z104="","",'(入力①) 基本情報入力シート'!Z104)</f>
        <v/>
      </c>
      <c r="R83" s="779" t="str">
        <f>IF('(入力①) 基本情報入力シート'!AA104="","",'(入力①) 基本情報入力シート'!AA104)</f>
        <v/>
      </c>
      <c r="S83" s="485"/>
      <c r="T83" s="486"/>
      <c r="U83" s="487" t="str">
        <f>IF(P83="","",VLOOKUP(P83,【参考】数式用!$A$5:$I$38,MATCH(T83,【参考】数式用!$C$4:$G$4,0)+2,0))</f>
        <v/>
      </c>
      <c r="V83" s="204" t="s">
        <v>172</v>
      </c>
      <c r="W83" s="488"/>
      <c r="X83" s="203" t="s">
        <v>173</v>
      </c>
      <c r="Y83" s="488"/>
      <c r="Z83" s="297" t="s">
        <v>174</v>
      </c>
      <c r="AA83" s="488"/>
      <c r="AB83" s="203" t="s">
        <v>173</v>
      </c>
      <c r="AC83" s="488"/>
      <c r="AD83" s="203" t="s">
        <v>175</v>
      </c>
      <c r="AE83" s="489" t="s">
        <v>176</v>
      </c>
      <c r="AF83" s="490" t="str">
        <f t="shared" si="6"/>
        <v/>
      </c>
      <c r="AG83" s="694" t="s">
        <v>177</v>
      </c>
      <c r="AH83" s="492" t="str">
        <f t="shared" si="5"/>
        <v/>
      </c>
    </row>
    <row r="84" spans="1:34" ht="36.75" customHeight="1">
      <c r="A84" s="479">
        <f t="shared" si="4"/>
        <v>73</v>
      </c>
      <c r="B84" s="480" t="str">
        <f>IF('(入力①) 基本情報入力シート'!C105="","",'(入力①) 基本情報入力シート'!C105)</f>
        <v/>
      </c>
      <c r="C84" s="481" t="str">
        <f>IF('(入力①) 基本情報入力シート'!D105="","",'(入力①) 基本情報入力シート'!D105)</f>
        <v/>
      </c>
      <c r="D84" s="482" t="str">
        <f>IF('(入力①) 基本情報入力シート'!E105="","",'(入力①) 基本情報入力シート'!E105)</f>
        <v/>
      </c>
      <c r="E84" s="482" t="str">
        <f>IF('(入力①) 基本情報入力シート'!F105="","",'(入力①) 基本情報入力シート'!F105)</f>
        <v/>
      </c>
      <c r="F84" s="482" t="str">
        <f>IF('(入力①) 基本情報入力シート'!G105="","",'(入力①) 基本情報入力シート'!G105)</f>
        <v/>
      </c>
      <c r="G84" s="482" t="str">
        <f>IF('(入力①) 基本情報入力シート'!H105="","",'(入力①) 基本情報入力シート'!H105)</f>
        <v/>
      </c>
      <c r="H84" s="482" t="str">
        <f>IF('(入力①) 基本情報入力シート'!I105="","",'(入力①) 基本情報入力シート'!I105)</f>
        <v/>
      </c>
      <c r="I84" s="482" t="str">
        <f>IF('(入力①) 基本情報入力シート'!J105="","",'(入力①) 基本情報入力シート'!J105)</f>
        <v/>
      </c>
      <c r="J84" s="482" t="str">
        <f>IF('(入力①) 基本情報入力シート'!K105="","",'(入力①) 基本情報入力シート'!K105)</f>
        <v/>
      </c>
      <c r="K84" s="483" t="str">
        <f>IF('(入力①) 基本情報入力シート'!L105="","",'(入力①) 基本情報入力シート'!L105)</f>
        <v/>
      </c>
      <c r="L84" s="484" t="str">
        <f>IF('(入力①) 基本情報入力シート'!M105="","",'(入力①) 基本情報入力シート'!M105)</f>
        <v/>
      </c>
      <c r="M84" s="768" t="str">
        <f>IF('(入力①) 基本情報入力シート'!R105="","",'(入力①) 基本情報入力シート'!R105)</f>
        <v/>
      </c>
      <c r="N84" s="768" t="str">
        <f>IF('(入力①) 基本情報入力シート'!W105="","",'(入力①) 基本情報入力シート'!W105)</f>
        <v/>
      </c>
      <c r="O84" s="768" t="str">
        <f>IF('(入力①) 基本情報入力シート'!X105="","",'(入力①) 基本情報入力シート'!X105)</f>
        <v/>
      </c>
      <c r="P84" s="769" t="str">
        <f>IF('(入力①) 基本情報入力シート'!Y105="","",'(入力①) 基本情報入力シート'!Y105)</f>
        <v/>
      </c>
      <c r="Q84" s="770" t="str">
        <f>IF('(入力①) 基本情報入力シート'!Z105="","",'(入力①) 基本情報入力シート'!Z105)</f>
        <v/>
      </c>
      <c r="R84" s="779" t="str">
        <f>IF('(入力①) 基本情報入力シート'!AA105="","",'(入力①) 基本情報入力シート'!AA105)</f>
        <v/>
      </c>
      <c r="S84" s="485"/>
      <c r="T84" s="486"/>
      <c r="U84" s="487" t="str">
        <f>IF(P84="","",VLOOKUP(P84,【参考】数式用!$A$5:$I$38,MATCH(T84,【参考】数式用!$C$4:$G$4,0)+2,0))</f>
        <v/>
      </c>
      <c r="V84" s="204" t="s">
        <v>172</v>
      </c>
      <c r="W84" s="488"/>
      <c r="X84" s="203" t="s">
        <v>173</v>
      </c>
      <c r="Y84" s="488"/>
      <c r="Z84" s="297" t="s">
        <v>174</v>
      </c>
      <c r="AA84" s="488"/>
      <c r="AB84" s="203" t="s">
        <v>173</v>
      </c>
      <c r="AC84" s="488"/>
      <c r="AD84" s="203" t="s">
        <v>175</v>
      </c>
      <c r="AE84" s="489" t="s">
        <v>176</v>
      </c>
      <c r="AF84" s="490" t="str">
        <f t="shared" si="6"/>
        <v/>
      </c>
      <c r="AG84" s="694" t="s">
        <v>177</v>
      </c>
      <c r="AH84" s="492" t="str">
        <f t="shared" si="5"/>
        <v/>
      </c>
    </row>
    <row r="85" spans="1:34" ht="36.75" customHeight="1">
      <c r="A85" s="479">
        <f t="shared" si="4"/>
        <v>74</v>
      </c>
      <c r="B85" s="480" t="str">
        <f>IF('(入力①) 基本情報入力シート'!C106="","",'(入力①) 基本情報入力シート'!C106)</f>
        <v/>
      </c>
      <c r="C85" s="481" t="str">
        <f>IF('(入力①) 基本情報入力シート'!D106="","",'(入力①) 基本情報入力シート'!D106)</f>
        <v/>
      </c>
      <c r="D85" s="482" t="str">
        <f>IF('(入力①) 基本情報入力シート'!E106="","",'(入力①) 基本情報入力シート'!E106)</f>
        <v/>
      </c>
      <c r="E85" s="482" t="str">
        <f>IF('(入力①) 基本情報入力シート'!F106="","",'(入力①) 基本情報入力シート'!F106)</f>
        <v/>
      </c>
      <c r="F85" s="482" t="str">
        <f>IF('(入力①) 基本情報入力シート'!G106="","",'(入力①) 基本情報入力シート'!G106)</f>
        <v/>
      </c>
      <c r="G85" s="482" t="str">
        <f>IF('(入力①) 基本情報入力シート'!H106="","",'(入力①) 基本情報入力シート'!H106)</f>
        <v/>
      </c>
      <c r="H85" s="482" t="str">
        <f>IF('(入力①) 基本情報入力シート'!I106="","",'(入力①) 基本情報入力シート'!I106)</f>
        <v/>
      </c>
      <c r="I85" s="482" t="str">
        <f>IF('(入力①) 基本情報入力シート'!J106="","",'(入力①) 基本情報入力シート'!J106)</f>
        <v/>
      </c>
      <c r="J85" s="482" t="str">
        <f>IF('(入力①) 基本情報入力シート'!K106="","",'(入力①) 基本情報入力シート'!K106)</f>
        <v/>
      </c>
      <c r="K85" s="483" t="str">
        <f>IF('(入力①) 基本情報入力シート'!L106="","",'(入力①) 基本情報入力シート'!L106)</f>
        <v/>
      </c>
      <c r="L85" s="484" t="str">
        <f>IF('(入力①) 基本情報入力シート'!M106="","",'(入力①) 基本情報入力シート'!M106)</f>
        <v/>
      </c>
      <c r="M85" s="768" t="str">
        <f>IF('(入力①) 基本情報入力シート'!R106="","",'(入力①) 基本情報入力シート'!R106)</f>
        <v/>
      </c>
      <c r="N85" s="768" t="str">
        <f>IF('(入力①) 基本情報入力シート'!W106="","",'(入力①) 基本情報入力シート'!W106)</f>
        <v/>
      </c>
      <c r="O85" s="768" t="str">
        <f>IF('(入力①) 基本情報入力シート'!X106="","",'(入力①) 基本情報入力シート'!X106)</f>
        <v/>
      </c>
      <c r="P85" s="769" t="str">
        <f>IF('(入力①) 基本情報入力シート'!Y106="","",'(入力①) 基本情報入力シート'!Y106)</f>
        <v/>
      </c>
      <c r="Q85" s="770" t="str">
        <f>IF('(入力①) 基本情報入力シート'!Z106="","",'(入力①) 基本情報入力シート'!Z106)</f>
        <v/>
      </c>
      <c r="R85" s="779" t="str">
        <f>IF('(入力①) 基本情報入力シート'!AA106="","",'(入力①) 基本情報入力シート'!AA106)</f>
        <v/>
      </c>
      <c r="S85" s="485"/>
      <c r="T85" s="486"/>
      <c r="U85" s="487" t="str">
        <f>IF(P85="","",VLOOKUP(P85,【参考】数式用!$A$5:$I$38,MATCH(T85,【参考】数式用!$C$4:$G$4,0)+2,0))</f>
        <v/>
      </c>
      <c r="V85" s="204" t="s">
        <v>172</v>
      </c>
      <c r="W85" s="488"/>
      <c r="X85" s="203" t="s">
        <v>173</v>
      </c>
      <c r="Y85" s="488"/>
      <c r="Z85" s="297" t="s">
        <v>174</v>
      </c>
      <c r="AA85" s="488"/>
      <c r="AB85" s="203" t="s">
        <v>173</v>
      </c>
      <c r="AC85" s="488"/>
      <c r="AD85" s="203" t="s">
        <v>175</v>
      </c>
      <c r="AE85" s="489" t="s">
        <v>176</v>
      </c>
      <c r="AF85" s="490" t="str">
        <f t="shared" si="6"/>
        <v/>
      </c>
      <c r="AG85" s="694" t="s">
        <v>177</v>
      </c>
      <c r="AH85" s="492" t="str">
        <f t="shared" si="5"/>
        <v/>
      </c>
    </row>
    <row r="86" spans="1:34" ht="36.75" customHeight="1">
      <c r="A86" s="479">
        <f t="shared" si="4"/>
        <v>75</v>
      </c>
      <c r="B86" s="480" t="str">
        <f>IF('(入力①) 基本情報入力シート'!C107="","",'(入力①) 基本情報入力シート'!C107)</f>
        <v/>
      </c>
      <c r="C86" s="481" t="str">
        <f>IF('(入力①) 基本情報入力シート'!D107="","",'(入力①) 基本情報入力シート'!D107)</f>
        <v/>
      </c>
      <c r="D86" s="482" t="str">
        <f>IF('(入力①) 基本情報入力シート'!E107="","",'(入力①) 基本情報入力シート'!E107)</f>
        <v/>
      </c>
      <c r="E86" s="482" t="str">
        <f>IF('(入力①) 基本情報入力シート'!F107="","",'(入力①) 基本情報入力シート'!F107)</f>
        <v/>
      </c>
      <c r="F86" s="482" t="str">
        <f>IF('(入力①) 基本情報入力シート'!G107="","",'(入力①) 基本情報入力シート'!G107)</f>
        <v/>
      </c>
      <c r="G86" s="482" t="str">
        <f>IF('(入力①) 基本情報入力シート'!H107="","",'(入力①) 基本情報入力シート'!H107)</f>
        <v/>
      </c>
      <c r="H86" s="482" t="str">
        <f>IF('(入力①) 基本情報入力シート'!I107="","",'(入力①) 基本情報入力シート'!I107)</f>
        <v/>
      </c>
      <c r="I86" s="482" t="str">
        <f>IF('(入力①) 基本情報入力シート'!J107="","",'(入力①) 基本情報入力シート'!J107)</f>
        <v/>
      </c>
      <c r="J86" s="482" t="str">
        <f>IF('(入力①) 基本情報入力シート'!K107="","",'(入力①) 基本情報入力シート'!K107)</f>
        <v/>
      </c>
      <c r="K86" s="483" t="str">
        <f>IF('(入力①) 基本情報入力シート'!L107="","",'(入力①) 基本情報入力シート'!L107)</f>
        <v/>
      </c>
      <c r="L86" s="484" t="str">
        <f>IF('(入力①) 基本情報入力シート'!M107="","",'(入力①) 基本情報入力シート'!M107)</f>
        <v/>
      </c>
      <c r="M86" s="768" t="str">
        <f>IF('(入力①) 基本情報入力シート'!R107="","",'(入力①) 基本情報入力シート'!R107)</f>
        <v/>
      </c>
      <c r="N86" s="768" t="str">
        <f>IF('(入力①) 基本情報入力シート'!W107="","",'(入力①) 基本情報入力シート'!W107)</f>
        <v/>
      </c>
      <c r="O86" s="768" t="str">
        <f>IF('(入力①) 基本情報入力シート'!X107="","",'(入力①) 基本情報入力シート'!X107)</f>
        <v/>
      </c>
      <c r="P86" s="769" t="str">
        <f>IF('(入力①) 基本情報入力シート'!Y107="","",'(入力①) 基本情報入力シート'!Y107)</f>
        <v/>
      </c>
      <c r="Q86" s="770" t="str">
        <f>IF('(入力①) 基本情報入力シート'!Z107="","",'(入力①) 基本情報入力シート'!Z107)</f>
        <v/>
      </c>
      <c r="R86" s="779" t="str">
        <f>IF('(入力①) 基本情報入力シート'!AA107="","",'(入力①) 基本情報入力シート'!AA107)</f>
        <v/>
      </c>
      <c r="S86" s="485"/>
      <c r="T86" s="486"/>
      <c r="U86" s="487" t="str">
        <f>IF(P86="","",VLOOKUP(P86,【参考】数式用!$A$5:$I$38,MATCH(T86,【参考】数式用!$C$4:$G$4,0)+2,0))</f>
        <v/>
      </c>
      <c r="V86" s="204" t="s">
        <v>172</v>
      </c>
      <c r="W86" s="488"/>
      <c r="X86" s="203" t="s">
        <v>173</v>
      </c>
      <c r="Y86" s="488"/>
      <c r="Z86" s="297" t="s">
        <v>174</v>
      </c>
      <c r="AA86" s="488"/>
      <c r="AB86" s="203" t="s">
        <v>173</v>
      </c>
      <c r="AC86" s="488"/>
      <c r="AD86" s="203" t="s">
        <v>175</v>
      </c>
      <c r="AE86" s="489" t="s">
        <v>176</v>
      </c>
      <c r="AF86" s="490" t="str">
        <f t="shared" si="6"/>
        <v/>
      </c>
      <c r="AG86" s="694" t="s">
        <v>177</v>
      </c>
      <c r="AH86" s="492" t="str">
        <f t="shared" si="5"/>
        <v/>
      </c>
    </row>
    <row r="87" spans="1:34" ht="36.75" customHeight="1">
      <c r="A87" s="479">
        <f t="shared" si="4"/>
        <v>76</v>
      </c>
      <c r="B87" s="480" t="str">
        <f>IF('(入力①) 基本情報入力シート'!C108="","",'(入力①) 基本情報入力シート'!C108)</f>
        <v/>
      </c>
      <c r="C87" s="481" t="str">
        <f>IF('(入力①) 基本情報入力シート'!D108="","",'(入力①) 基本情報入力シート'!D108)</f>
        <v/>
      </c>
      <c r="D87" s="482" t="str">
        <f>IF('(入力①) 基本情報入力シート'!E108="","",'(入力①) 基本情報入力シート'!E108)</f>
        <v/>
      </c>
      <c r="E87" s="482" t="str">
        <f>IF('(入力①) 基本情報入力シート'!F108="","",'(入力①) 基本情報入力シート'!F108)</f>
        <v/>
      </c>
      <c r="F87" s="482" t="str">
        <f>IF('(入力①) 基本情報入力シート'!G108="","",'(入力①) 基本情報入力シート'!G108)</f>
        <v/>
      </c>
      <c r="G87" s="482" t="str">
        <f>IF('(入力①) 基本情報入力シート'!H108="","",'(入力①) 基本情報入力シート'!H108)</f>
        <v/>
      </c>
      <c r="H87" s="482" t="str">
        <f>IF('(入力①) 基本情報入力シート'!I108="","",'(入力①) 基本情報入力シート'!I108)</f>
        <v/>
      </c>
      <c r="I87" s="482" t="str">
        <f>IF('(入力①) 基本情報入力シート'!J108="","",'(入力①) 基本情報入力シート'!J108)</f>
        <v/>
      </c>
      <c r="J87" s="482" t="str">
        <f>IF('(入力①) 基本情報入力シート'!K108="","",'(入力①) 基本情報入力シート'!K108)</f>
        <v/>
      </c>
      <c r="K87" s="483" t="str">
        <f>IF('(入力①) 基本情報入力シート'!L108="","",'(入力①) 基本情報入力シート'!L108)</f>
        <v/>
      </c>
      <c r="L87" s="484" t="str">
        <f>IF('(入力①) 基本情報入力シート'!M108="","",'(入力①) 基本情報入力シート'!M108)</f>
        <v/>
      </c>
      <c r="M87" s="768" t="str">
        <f>IF('(入力①) 基本情報入力シート'!R108="","",'(入力①) 基本情報入力シート'!R108)</f>
        <v/>
      </c>
      <c r="N87" s="768" t="str">
        <f>IF('(入力①) 基本情報入力シート'!W108="","",'(入力①) 基本情報入力シート'!W108)</f>
        <v/>
      </c>
      <c r="O87" s="768" t="str">
        <f>IF('(入力①) 基本情報入力シート'!X108="","",'(入力①) 基本情報入力シート'!X108)</f>
        <v/>
      </c>
      <c r="P87" s="769" t="str">
        <f>IF('(入力①) 基本情報入力シート'!Y108="","",'(入力①) 基本情報入力シート'!Y108)</f>
        <v/>
      </c>
      <c r="Q87" s="770" t="str">
        <f>IF('(入力①) 基本情報入力シート'!Z108="","",'(入力①) 基本情報入力シート'!Z108)</f>
        <v/>
      </c>
      <c r="R87" s="779" t="str">
        <f>IF('(入力①) 基本情報入力シート'!AA108="","",'(入力①) 基本情報入力シート'!AA108)</f>
        <v/>
      </c>
      <c r="S87" s="485"/>
      <c r="T87" s="486"/>
      <c r="U87" s="487" t="str">
        <f>IF(P87="","",VLOOKUP(P87,【参考】数式用!$A$5:$I$38,MATCH(T87,【参考】数式用!$C$4:$G$4,0)+2,0))</f>
        <v/>
      </c>
      <c r="V87" s="204" t="s">
        <v>172</v>
      </c>
      <c r="W87" s="488"/>
      <c r="X87" s="203" t="s">
        <v>173</v>
      </c>
      <c r="Y87" s="488"/>
      <c r="Z87" s="297" t="s">
        <v>174</v>
      </c>
      <c r="AA87" s="488"/>
      <c r="AB87" s="203" t="s">
        <v>173</v>
      </c>
      <c r="AC87" s="488"/>
      <c r="AD87" s="203" t="s">
        <v>175</v>
      </c>
      <c r="AE87" s="489" t="s">
        <v>176</v>
      </c>
      <c r="AF87" s="490" t="str">
        <f t="shared" si="6"/>
        <v/>
      </c>
      <c r="AG87" s="694" t="s">
        <v>177</v>
      </c>
      <c r="AH87" s="492" t="str">
        <f t="shared" si="5"/>
        <v/>
      </c>
    </row>
    <row r="88" spans="1:34" ht="36.75" customHeight="1">
      <c r="A88" s="479">
        <f t="shared" si="4"/>
        <v>77</v>
      </c>
      <c r="B88" s="480" t="str">
        <f>IF('(入力①) 基本情報入力シート'!C109="","",'(入力①) 基本情報入力シート'!C109)</f>
        <v/>
      </c>
      <c r="C88" s="481" t="str">
        <f>IF('(入力①) 基本情報入力シート'!D109="","",'(入力①) 基本情報入力シート'!D109)</f>
        <v/>
      </c>
      <c r="D88" s="482" t="str">
        <f>IF('(入力①) 基本情報入力シート'!E109="","",'(入力①) 基本情報入力シート'!E109)</f>
        <v/>
      </c>
      <c r="E88" s="482" t="str">
        <f>IF('(入力①) 基本情報入力シート'!F109="","",'(入力①) 基本情報入力シート'!F109)</f>
        <v/>
      </c>
      <c r="F88" s="482" t="str">
        <f>IF('(入力①) 基本情報入力シート'!G109="","",'(入力①) 基本情報入力シート'!G109)</f>
        <v/>
      </c>
      <c r="G88" s="482" t="str">
        <f>IF('(入力①) 基本情報入力シート'!H109="","",'(入力①) 基本情報入力シート'!H109)</f>
        <v/>
      </c>
      <c r="H88" s="482" t="str">
        <f>IF('(入力①) 基本情報入力シート'!I109="","",'(入力①) 基本情報入力シート'!I109)</f>
        <v/>
      </c>
      <c r="I88" s="482" t="str">
        <f>IF('(入力①) 基本情報入力シート'!J109="","",'(入力①) 基本情報入力シート'!J109)</f>
        <v/>
      </c>
      <c r="J88" s="482" t="str">
        <f>IF('(入力①) 基本情報入力シート'!K109="","",'(入力①) 基本情報入力シート'!K109)</f>
        <v/>
      </c>
      <c r="K88" s="483" t="str">
        <f>IF('(入力①) 基本情報入力シート'!L109="","",'(入力①) 基本情報入力シート'!L109)</f>
        <v/>
      </c>
      <c r="L88" s="484" t="str">
        <f>IF('(入力①) 基本情報入力シート'!M109="","",'(入力①) 基本情報入力シート'!M109)</f>
        <v/>
      </c>
      <c r="M88" s="768" t="str">
        <f>IF('(入力①) 基本情報入力シート'!R109="","",'(入力①) 基本情報入力シート'!R109)</f>
        <v/>
      </c>
      <c r="N88" s="768" t="str">
        <f>IF('(入力①) 基本情報入力シート'!W109="","",'(入力①) 基本情報入力シート'!W109)</f>
        <v/>
      </c>
      <c r="O88" s="768" t="str">
        <f>IF('(入力①) 基本情報入力シート'!X109="","",'(入力①) 基本情報入力シート'!X109)</f>
        <v/>
      </c>
      <c r="P88" s="769" t="str">
        <f>IF('(入力①) 基本情報入力シート'!Y109="","",'(入力①) 基本情報入力シート'!Y109)</f>
        <v/>
      </c>
      <c r="Q88" s="770" t="str">
        <f>IF('(入力①) 基本情報入力シート'!Z109="","",'(入力①) 基本情報入力シート'!Z109)</f>
        <v/>
      </c>
      <c r="R88" s="779" t="str">
        <f>IF('(入力①) 基本情報入力シート'!AA109="","",'(入力①) 基本情報入力シート'!AA109)</f>
        <v/>
      </c>
      <c r="S88" s="485"/>
      <c r="T88" s="486"/>
      <c r="U88" s="487" t="str">
        <f>IF(P88="","",VLOOKUP(P88,【参考】数式用!$A$5:$I$38,MATCH(T88,【参考】数式用!$C$4:$G$4,0)+2,0))</f>
        <v/>
      </c>
      <c r="V88" s="204" t="s">
        <v>172</v>
      </c>
      <c r="W88" s="488"/>
      <c r="X88" s="203" t="s">
        <v>173</v>
      </c>
      <c r="Y88" s="488"/>
      <c r="Z88" s="297" t="s">
        <v>174</v>
      </c>
      <c r="AA88" s="488"/>
      <c r="AB88" s="203" t="s">
        <v>173</v>
      </c>
      <c r="AC88" s="488"/>
      <c r="AD88" s="203" t="s">
        <v>175</v>
      </c>
      <c r="AE88" s="489" t="s">
        <v>176</v>
      </c>
      <c r="AF88" s="490" t="str">
        <f t="shared" si="6"/>
        <v/>
      </c>
      <c r="AG88" s="694" t="s">
        <v>177</v>
      </c>
      <c r="AH88" s="492" t="str">
        <f t="shared" si="5"/>
        <v/>
      </c>
    </row>
    <row r="89" spans="1:34" ht="36.75" customHeight="1">
      <c r="A89" s="479">
        <f t="shared" si="4"/>
        <v>78</v>
      </c>
      <c r="B89" s="480" t="str">
        <f>IF('(入力①) 基本情報入力シート'!C110="","",'(入力①) 基本情報入力シート'!C110)</f>
        <v/>
      </c>
      <c r="C89" s="481" t="str">
        <f>IF('(入力①) 基本情報入力シート'!D110="","",'(入力①) 基本情報入力シート'!D110)</f>
        <v/>
      </c>
      <c r="D89" s="482" t="str">
        <f>IF('(入力①) 基本情報入力シート'!E110="","",'(入力①) 基本情報入力シート'!E110)</f>
        <v/>
      </c>
      <c r="E89" s="482" t="str">
        <f>IF('(入力①) 基本情報入力シート'!F110="","",'(入力①) 基本情報入力シート'!F110)</f>
        <v/>
      </c>
      <c r="F89" s="482" t="str">
        <f>IF('(入力①) 基本情報入力シート'!G110="","",'(入力①) 基本情報入力シート'!G110)</f>
        <v/>
      </c>
      <c r="G89" s="482" t="str">
        <f>IF('(入力①) 基本情報入力シート'!H110="","",'(入力①) 基本情報入力シート'!H110)</f>
        <v/>
      </c>
      <c r="H89" s="482" t="str">
        <f>IF('(入力①) 基本情報入力シート'!I110="","",'(入力①) 基本情報入力シート'!I110)</f>
        <v/>
      </c>
      <c r="I89" s="482" t="str">
        <f>IF('(入力①) 基本情報入力シート'!J110="","",'(入力①) 基本情報入力シート'!J110)</f>
        <v/>
      </c>
      <c r="J89" s="482" t="str">
        <f>IF('(入力①) 基本情報入力シート'!K110="","",'(入力①) 基本情報入力シート'!K110)</f>
        <v/>
      </c>
      <c r="K89" s="483" t="str">
        <f>IF('(入力①) 基本情報入力シート'!L110="","",'(入力①) 基本情報入力シート'!L110)</f>
        <v/>
      </c>
      <c r="L89" s="484" t="str">
        <f>IF('(入力①) 基本情報入力シート'!M110="","",'(入力①) 基本情報入力シート'!M110)</f>
        <v/>
      </c>
      <c r="M89" s="768" t="str">
        <f>IF('(入力①) 基本情報入力シート'!R110="","",'(入力①) 基本情報入力シート'!R110)</f>
        <v/>
      </c>
      <c r="N89" s="768" t="str">
        <f>IF('(入力①) 基本情報入力シート'!W110="","",'(入力①) 基本情報入力シート'!W110)</f>
        <v/>
      </c>
      <c r="O89" s="768" t="str">
        <f>IF('(入力①) 基本情報入力シート'!X110="","",'(入力①) 基本情報入力シート'!X110)</f>
        <v/>
      </c>
      <c r="P89" s="769" t="str">
        <f>IF('(入力①) 基本情報入力シート'!Y110="","",'(入力①) 基本情報入力シート'!Y110)</f>
        <v/>
      </c>
      <c r="Q89" s="770" t="str">
        <f>IF('(入力①) 基本情報入力シート'!Z110="","",'(入力①) 基本情報入力シート'!Z110)</f>
        <v/>
      </c>
      <c r="R89" s="779" t="str">
        <f>IF('(入力①) 基本情報入力シート'!AA110="","",'(入力①) 基本情報入力シート'!AA110)</f>
        <v/>
      </c>
      <c r="S89" s="485"/>
      <c r="T89" s="486"/>
      <c r="U89" s="487" t="str">
        <f>IF(P89="","",VLOOKUP(P89,【参考】数式用!$A$5:$I$38,MATCH(T89,【参考】数式用!$C$4:$G$4,0)+2,0))</f>
        <v/>
      </c>
      <c r="V89" s="204" t="s">
        <v>172</v>
      </c>
      <c r="W89" s="488"/>
      <c r="X89" s="203" t="s">
        <v>173</v>
      </c>
      <c r="Y89" s="488"/>
      <c r="Z89" s="297" t="s">
        <v>174</v>
      </c>
      <c r="AA89" s="488"/>
      <c r="AB89" s="203" t="s">
        <v>173</v>
      </c>
      <c r="AC89" s="488"/>
      <c r="AD89" s="203" t="s">
        <v>175</v>
      </c>
      <c r="AE89" s="489" t="s">
        <v>176</v>
      </c>
      <c r="AF89" s="490" t="str">
        <f t="shared" si="6"/>
        <v/>
      </c>
      <c r="AG89" s="694" t="s">
        <v>177</v>
      </c>
      <c r="AH89" s="492" t="str">
        <f t="shared" si="5"/>
        <v/>
      </c>
    </row>
    <row r="90" spans="1:34" ht="36.75" customHeight="1">
      <c r="A90" s="479">
        <f t="shared" si="4"/>
        <v>79</v>
      </c>
      <c r="B90" s="480" t="str">
        <f>IF('(入力①) 基本情報入力シート'!C111="","",'(入力①) 基本情報入力シート'!C111)</f>
        <v/>
      </c>
      <c r="C90" s="481" t="str">
        <f>IF('(入力①) 基本情報入力シート'!D111="","",'(入力①) 基本情報入力シート'!D111)</f>
        <v/>
      </c>
      <c r="D90" s="482" t="str">
        <f>IF('(入力①) 基本情報入力シート'!E111="","",'(入力①) 基本情報入力シート'!E111)</f>
        <v/>
      </c>
      <c r="E90" s="482" t="str">
        <f>IF('(入力①) 基本情報入力シート'!F111="","",'(入力①) 基本情報入力シート'!F111)</f>
        <v/>
      </c>
      <c r="F90" s="482" t="str">
        <f>IF('(入力①) 基本情報入力シート'!G111="","",'(入力①) 基本情報入力シート'!G111)</f>
        <v/>
      </c>
      <c r="G90" s="482" t="str">
        <f>IF('(入力①) 基本情報入力シート'!H111="","",'(入力①) 基本情報入力シート'!H111)</f>
        <v/>
      </c>
      <c r="H90" s="482" t="str">
        <f>IF('(入力①) 基本情報入力シート'!I111="","",'(入力①) 基本情報入力シート'!I111)</f>
        <v/>
      </c>
      <c r="I90" s="482" t="str">
        <f>IF('(入力①) 基本情報入力シート'!J111="","",'(入力①) 基本情報入力シート'!J111)</f>
        <v/>
      </c>
      <c r="J90" s="482" t="str">
        <f>IF('(入力①) 基本情報入力シート'!K111="","",'(入力①) 基本情報入力シート'!K111)</f>
        <v/>
      </c>
      <c r="K90" s="483" t="str">
        <f>IF('(入力①) 基本情報入力シート'!L111="","",'(入力①) 基本情報入力シート'!L111)</f>
        <v/>
      </c>
      <c r="L90" s="484" t="str">
        <f>IF('(入力①) 基本情報入力シート'!M111="","",'(入力①) 基本情報入力シート'!M111)</f>
        <v/>
      </c>
      <c r="M90" s="768" t="str">
        <f>IF('(入力①) 基本情報入力シート'!R111="","",'(入力①) 基本情報入力シート'!R111)</f>
        <v/>
      </c>
      <c r="N90" s="768" t="str">
        <f>IF('(入力①) 基本情報入力シート'!W111="","",'(入力①) 基本情報入力シート'!W111)</f>
        <v/>
      </c>
      <c r="O90" s="768" t="str">
        <f>IF('(入力①) 基本情報入力シート'!X111="","",'(入力①) 基本情報入力シート'!X111)</f>
        <v/>
      </c>
      <c r="P90" s="769" t="str">
        <f>IF('(入力①) 基本情報入力シート'!Y111="","",'(入力①) 基本情報入力シート'!Y111)</f>
        <v/>
      </c>
      <c r="Q90" s="770" t="str">
        <f>IF('(入力①) 基本情報入力シート'!Z111="","",'(入力①) 基本情報入力シート'!Z111)</f>
        <v/>
      </c>
      <c r="R90" s="779" t="str">
        <f>IF('(入力①) 基本情報入力シート'!AA111="","",'(入力①) 基本情報入力シート'!AA111)</f>
        <v/>
      </c>
      <c r="S90" s="485"/>
      <c r="T90" s="486"/>
      <c r="U90" s="487" t="str">
        <f>IF(P90="","",VLOOKUP(P90,【参考】数式用!$A$5:$I$38,MATCH(T90,【参考】数式用!$C$4:$G$4,0)+2,0))</f>
        <v/>
      </c>
      <c r="V90" s="204" t="s">
        <v>172</v>
      </c>
      <c r="W90" s="488"/>
      <c r="X90" s="203" t="s">
        <v>173</v>
      </c>
      <c r="Y90" s="488"/>
      <c r="Z90" s="297" t="s">
        <v>174</v>
      </c>
      <c r="AA90" s="488"/>
      <c r="AB90" s="203" t="s">
        <v>173</v>
      </c>
      <c r="AC90" s="488"/>
      <c r="AD90" s="203" t="s">
        <v>175</v>
      </c>
      <c r="AE90" s="489" t="s">
        <v>176</v>
      </c>
      <c r="AF90" s="490" t="str">
        <f t="shared" si="6"/>
        <v/>
      </c>
      <c r="AG90" s="694" t="s">
        <v>177</v>
      </c>
      <c r="AH90" s="492" t="str">
        <f t="shared" si="5"/>
        <v/>
      </c>
    </row>
    <row r="91" spans="1:34" ht="36.75" customHeight="1">
      <c r="A91" s="479">
        <f t="shared" ref="A91:A111" si="7">A90+1</f>
        <v>80</v>
      </c>
      <c r="B91" s="480" t="str">
        <f>IF('(入力①) 基本情報入力シート'!C112="","",'(入力①) 基本情報入力シート'!C112)</f>
        <v/>
      </c>
      <c r="C91" s="481" t="str">
        <f>IF('(入力①) 基本情報入力シート'!D112="","",'(入力①) 基本情報入力シート'!D112)</f>
        <v/>
      </c>
      <c r="D91" s="482" t="str">
        <f>IF('(入力①) 基本情報入力シート'!E112="","",'(入力①) 基本情報入力シート'!E112)</f>
        <v/>
      </c>
      <c r="E91" s="482" t="str">
        <f>IF('(入力①) 基本情報入力シート'!F112="","",'(入力①) 基本情報入力シート'!F112)</f>
        <v/>
      </c>
      <c r="F91" s="482" t="str">
        <f>IF('(入力①) 基本情報入力シート'!G112="","",'(入力①) 基本情報入力シート'!G112)</f>
        <v/>
      </c>
      <c r="G91" s="482" t="str">
        <f>IF('(入力①) 基本情報入力シート'!H112="","",'(入力①) 基本情報入力シート'!H112)</f>
        <v/>
      </c>
      <c r="H91" s="482" t="str">
        <f>IF('(入力①) 基本情報入力シート'!I112="","",'(入力①) 基本情報入力シート'!I112)</f>
        <v/>
      </c>
      <c r="I91" s="482" t="str">
        <f>IF('(入力①) 基本情報入力シート'!J112="","",'(入力①) 基本情報入力シート'!J112)</f>
        <v/>
      </c>
      <c r="J91" s="482" t="str">
        <f>IF('(入力①) 基本情報入力シート'!K112="","",'(入力①) 基本情報入力シート'!K112)</f>
        <v/>
      </c>
      <c r="K91" s="483" t="str">
        <f>IF('(入力①) 基本情報入力シート'!L112="","",'(入力①) 基本情報入力シート'!L112)</f>
        <v/>
      </c>
      <c r="L91" s="484" t="str">
        <f>IF('(入力①) 基本情報入力シート'!M112="","",'(入力①) 基本情報入力シート'!M112)</f>
        <v/>
      </c>
      <c r="M91" s="768" t="str">
        <f>IF('(入力①) 基本情報入力シート'!R112="","",'(入力①) 基本情報入力シート'!R112)</f>
        <v/>
      </c>
      <c r="N91" s="768" t="str">
        <f>IF('(入力①) 基本情報入力シート'!W112="","",'(入力①) 基本情報入力シート'!W112)</f>
        <v/>
      </c>
      <c r="O91" s="768" t="str">
        <f>IF('(入力①) 基本情報入力シート'!X112="","",'(入力①) 基本情報入力シート'!X112)</f>
        <v/>
      </c>
      <c r="P91" s="769" t="str">
        <f>IF('(入力①) 基本情報入力シート'!Y112="","",'(入力①) 基本情報入力シート'!Y112)</f>
        <v/>
      </c>
      <c r="Q91" s="770" t="str">
        <f>IF('(入力①) 基本情報入力シート'!Z112="","",'(入力①) 基本情報入力シート'!Z112)</f>
        <v/>
      </c>
      <c r="R91" s="779" t="str">
        <f>IF('(入力①) 基本情報入力シート'!AA112="","",'(入力①) 基本情報入力シート'!AA112)</f>
        <v/>
      </c>
      <c r="S91" s="485"/>
      <c r="T91" s="486"/>
      <c r="U91" s="487" t="str">
        <f>IF(P91="","",VLOOKUP(P91,【参考】数式用!$A$5:$I$38,MATCH(T91,【参考】数式用!$C$4:$G$4,0)+2,0))</f>
        <v/>
      </c>
      <c r="V91" s="204" t="s">
        <v>172</v>
      </c>
      <c r="W91" s="488"/>
      <c r="X91" s="203" t="s">
        <v>173</v>
      </c>
      <c r="Y91" s="488"/>
      <c r="Z91" s="297" t="s">
        <v>174</v>
      </c>
      <c r="AA91" s="488"/>
      <c r="AB91" s="203" t="s">
        <v>173</v>
      </c>
      <c r="AC91" s="488"/>
      <c r="AD91" s="203" t="s">
        <v>175</v>
      </c>
      <c r="AE91" s="489" t="s">
        <v>176</v>
      </c>
      <c r="AF91" s="490" t="str">
        <f t="shared" si="6"/>
        <v/>
      </c>
      <c r="AG91" s="694" t="s">
        <v>177</v>
      </c>
      <c r="AH91" s="492" t="str">
        <f t="shared" si="5"/>
        <v/>
      </c>
    </row>
    <row r="92" spans="1:34" ht="36.75" customHeight="1">
      <c r="A92" s="479">
        <f t="shared" si="7"/>
        <v>81</v>
      </c>
      <c r="B92" s="480" t="str">
        <f>IF('(入力①) 基本情報入力シート'!C113="","",'(入力①) 基本情報入力シート'!C113)</f>
        <v/>
      </c>
      <c r="C92" s="481" t="str">
        <f>IF('(入力①) 基本情報入力シート'!D113="","",'(入力①) 基本情報入力シート'!D113)</f>
        <v/>
      </c>
      <c r="D92" s="482" t="str">
        <f>IF('(入力①) 基本情報入力シート'!E113="","",'(入力①) 基本情報入力シート'!E113)</f>
        <v/>
      </c>
      <c r="E92" s="482" t="str">
        <f>IF('(入力①) 基本情報入力シート'!F113="","",'(入力①) 基本情報入力シート'!F113)</f>
        <v/>
      </c>
      <c r="F92" s="482" t="str">
        <f>IF('(入力①) 基本情報入力シート'!G113="","",'(入力①) 基本情報入力シート'!G113)</f>
        <v/>
      </c>
      <c r="G92" s="482" t="str">
        <f>IF('(入力①) 基本情報入力シート'!H113="","",'(入力①) 基本情報入力シート'!H113)</f>
        <v/>
      </c>
      <c r="H92" s="482" t="str">
        <f>IF('(入力①) 基本情報入力シート'!I113="","",'(入力①) 基本情報入力シート'!I113)</f>
        <v/>
      </c>
      <c r="I92" s="482" t="str">
        <f>IF('(入力①) 基本情報入力シート'!J113="","",'(入力①) 基本情報入力シート'!J113)</f>
        <v/>
      </c>
      <c r="J92" s="482" t="str">
        <f>IF('(入力①) 基本情報入力シート'!K113="","",'(入力①) 基本情報入力シート'!K113)</f>
        <v/>
      </c>
      <c r="K92" s="483" t="str">
        <f>IF('(入力①) 基本情報入力シート'!L113="","",'(入力①) 基本情報入力シート'!L113)</f>
        <v/>
      </c>
      <c r="L92" s="484" t="str">
        <f>IF('(入力①) 基本情報入力シート'!M113="","",'(入力①) 基本情報入力シート'!M113)</f>
        <v/>
      </c>
      <c r="M92" s="768" t="str">
        <f>IF('(入力①) 基本情報入力シート'!R113="","",'(入力①) 基本情報入力シート'!R113)</f>
        <v/>
      </c>
      <c r="N92" s="768" t="str">
        <f>IF('(入力①) 基本情報入力シート'!W113="","",'(入力①) 基本情報入力シート'!W113)</f>
        <v/>
      </c>
      <c r="O92" s="768" t="str">
        <f>IF('(入力①) 基本情報入力シート'!X113="","",'(入力①) 基本情報入力シート'!X113)</f>
        <v/>
      </c>
      <c r="P92" s="769" t="str">
        <f>IF('(入力①) 基本情報入力シート'!Y113="","",'(入力①) 基本情報入力シート'!Y113)</f>
        <v/>
      </c>
      <c r="Q92" s="770" t="str">
        <f>IF('(入力①) 基本情報入力シート'!Z113="","",'(入力①) 基本情報入力シート'!Z113)</f>
        <v/>
      </c>
      <c r="R92" s="779" t="str">
        <f>IF('(入力①) 基本情報入力シート'!AA113="","",'(入力①) 基本情報入力シート'!AA113)</f>
        <v/>
      </c>
      <c r="S92" s="485"/>
      <c r="T92" s="486"/>
      <c r="U92" s="487" t="str">
        <f>IF(P92="","",VLOOKUP(P92,【参考】数式用!$A$5:$I$38,MATCH(T92,【参考】数式用!$C$4:$G$4,0)+2,0))</f>
        <v/>
      </c>
      <c r="V92" s="204" t="s">
        <v>172</v>
      </c>
      <c r="W92" s="488"/>
      <c r="X92" s="203" t="s">
        <v>173</v>
      </c>
      <c r="Y92" s="488"/>
      <c r="Z92" s="297" t="s">
        <v>174</v>
      </c>
      <c r="AA92" s="488"/>
      <c r="AB92" s="203" t="s">
        <v>173</v>
      </c>
      <c r="AC92" s="488"/>
      <c r="AD92" s="203" t="s">
        <v>175</v>
      </c>
      <c r="AE92" s="489" t="s">
        <v>176</v>
      </c>
      <c r="AF92" s="490" t="str">
        <f t="shared" si="6"/>
        <v/>
      </c>
      <c r="AG92" s="694" t="s">
        <v>177</v>
      </c>
      <c r="AH92" s="492" t="str">
        <f t="shared" si="5"/>
        <v/>
      </c>
    </row>
    <row r="93" spans="1:34" ht="36.75" customHeight="1">
      <c r="A93" s="479">
        <f t="shared" si="7"/>
        <v>82</v>
      </c>
      <c r="B93" s="480" t="str">
        <f>IF('(入力①) 基本情報入力シート'!C114="","",'(入力①) 基本情報入力シート'!C114)</f>
        <v/>
      </c>
      <c r="C93" s="481" t="str">
        <f>IF('(入力①) 基本情報入力シート'!D114="","",'(入力①) 基本情報入力シート'!D114)</f>
        <v/>
      </c>
      <c r="D93" s="482" t="str">
        <f>IF('(入力①) 基本情報入力シート'!E114="","",'(入力①) 基本情報入力シート'!E114)</f>
        <v/>
      </c>
      <c r="E93" s="482" t="str">
        <f>IF('(入力①) 基本情報入力シート'!F114="","",'(入力①) 基本情報入力シート'!F114)</f>
        <v/>
      </c>
      <c r="F93" s="482" t="str">
        <f>IF('(入力①) 基本情報入力シート'!G114="","",'(入力①) 基本情報入力シート'!G114)</f>
        <v/>
      </c>
      <c r="G93" s="482" t="str">
        <f>IF('(入力①) 基本情報入力シート'!H114="","",'(入力①) 基本情報入力シート'!H114)</f>
        <v/>
      </c>
      <c r="H93" s="482" t="str">
        <f>IF('(入力①) 基本情報入力シート'!I114="","",'(入力①) 基本情報入力シート'!I114)</f>
        <v/>
      </c>
      <c r="I93" s="482" t="str">
        <f>IF('(入力①) 基本情報入力シート'!J114="","",'(入力①) 基本情報入力シート'!J114)</f>
        <v/>
      </c>
      <c r="J93" s="482" t="str">
        <f>IF('(入力①) 基本情報入力シート'!K114="","",'(入力①) 基本情報入力シート'!K114)</f>
        <v/>
      </c>
      <c r="K93" s="483" t="str">
        <f>IF('(入力①) 基本情報入力シート'!L114="","",'(入力①) 基本情報入力シート'!L114)</f>
        <v/>
      </c>
      <c r="L93" s="484" t="str">
        <f>IF('(入力①) 基本情報入力シート'!M114="","",'(入力①) 基本情報入力シート'!M114)</f>
        <v/>
      </c>
      <c r="M93" s="768" t="str">
        <f>IF('(入力①) 基本情報入力シート'!R114="","",'(入力①) 基本情報入力シート'!R114)</f>
        <v/>
      </c>
      <c r="N93" s="768" t="str">
        <f>IF('(入力①) 基本情報入力シート'!W114="","",'(入力①) 基本情報入力シート'!W114)</f>
        <v/>
      </c>
      <c r="O93" s="768" t="str">
        <f>IF('(入力①) 基本情報入力シート'!X114="","",'(入力①) 基本情報入力シート'!X114)</f>
        <v/>
      </c>
      <c r="P93" s="769" t="str">
        <f>IF('(入力①) 基本情報入力シート'!Y114="","",'(入力①) 基本情報入力シート'!Y114)</f>
        <v/>
      </c>
      <c r="Q93" s="770" t="str">
        <f>IF('(入力①) 基本情報入力シート'!Z114="","",'(入力①) 基本情報入力シート'!Z114)</f>
        <v/>
      </c>
      <c r="R93" s="779" t="str">
        <f>IF('(入力①) 基本情報入力シート'!AA114="","",'(入力①) 基本情報入力シート'!AA114)</f>
        <v/>
      </c>
      <c r="S93" s="485"/>
      <c r="T93" s="486"/>
      <c r="U93" s="487" t="str">
        <f>IF(P93="","",VLOOKUP(P93,【参考】数式用!$A$5:$I$38,MATCH(T93,【参考】数式用!$C$4:$G$4,0)+2,0))</f>
        <v/>
      </c>
      <c r="V93" s="204" t="s">
        <v>172</v>
      </c>
      <c r="W93" s="488"/>
      <c r="X93" s="203" t="s">
        <v>173</v>
      </c>
      <c r="Y93" s="488"/>
      <c r="Z93" s="297" t="s">
        <v>174</v>
      </c>
      <c r="AA93" s="488"/>
      <c r="AB93" s="203" t="s">
        <v>173</v>
      </c>
      <c r="AC93" s="488"/>
      <c r="AD93" s="203" t="s">
        <v>175</v>
      </c>
      <c r="AE93" s="489" t="s">
        <v>176</v>
      </c>
      <c r="AF93" s="490" t="str">
        <f t="shared" si="6"/>
        <v/>
      </c>
      <c r="AG93" s="694" t="s">
        <v>177</v>
      </c>
      <c r="AH93" s="492" t="str">
        <f t="shared" si="5"/>
        <v/>
      </c>
    </row>
    <row r="94" spans="1:34" ht="36.75" customHeight="1">
      <c r="A94" s="479">
        <f t="shared" si="7"/>
        <v>83</v>
      </c>
      <c r="B94" s="480" t="str">
        <f>IF('(入力①) 基本情報入力シート'!C115="","",'(入力①) 基本情報入力シート'!C115)</f>
        <v/>
      </c>
      <c r="C94" s="481" t="str">
        <f>IF('(入力①) 基本情報入力シート'!D115="","",'(入力①) 基本情報入力シート'!D115)</f>
        <v/>
      </c>
      <c r="D94" s="482" t="str">
        <f>IF('(入力①) 基本情報入力シート'!E115="","",'(入力①) 基本情報入力シート'!E115)</f>
        <v/>
      </c>
      <c r="E94" s="482" t="str">
        <f>IF('(入力①) 基本情報入力シート'!F115="","",'(入力①) 基本情報入力シート'!F115)</f>
        <v/>
      </c>
      <c r="F94" s="482" t="str">
        <f>IF('(入力①) 基本情報入力シート'!G115="","",'(入力①) 基本情報入力シート'!G115)</f>
        <v/>
      </c>
      <c r="G94" s="482" t="str">
        <f>IF('(入力①) 基本情報入力シート'!H115="","",'(入力①) 基本情報入力シート'!H115)</f>
        <v/>
      </c>
      <c r="H94" s="482" t="str">
        <f>IF('(入力①) 基本情報入力シート'!I115="","",'(入力①) 基本情報入力シート'!I115)</f>
        <v/>
      </c>
      <c r="I94" s="482" t="str">
        <f>IF('(入力①) 基本情報入力シート'!J115="","",'(入力①) 基本情報入力シート'!J115)</f>
        <v/>
      </c>
      <c r="J94" s="482" t="str">
        <f>IF('(入力①) 基本情報入力シート'!K115="","",'(入力①) 基本情報入力シート'!K115)</f>
        <v/>
      </c>
      <c r="K94" s="483" t="str">
        <f>IF('(入力①) 基本情報入力シート'!L115="","",'(入力①) 基本情報入力シート'!L115)</f>
        <v/>
      </c>
      <c r="L94" s="484" t="str">
        <f>IF('(入力①) 基本情報入力シート'!M115="","",'(入力①) 基本情報入力シート'!M115)</f>
        <v/>
      </c>
      <c r="M94" s="768" t="str">
        <f>IF('(入力①) 基本情報入力シート'!R115="","",'(入力①) 基本情報入力シート'!R115)</f>
        <v/>
      </c>
      <c r="N94" s="768" t="str">
        <f>IF('(入力①) 基本情報入力シート'!W115="","",'(入力①) 基本情報入力シート'!W115)</f>
        <v/>
      </c>
      <c r="O94" s="768" t="str">
        <f>IF('(入力①) 基本情報入力シート'!X115="","",'(入力①) 基本情報入力シート'!X115)</f>
        <v/>
      </c>
      <c r="P94" s="769" t="str">
        <f>IF('(入力①) 基本情報入力シート'!Y115="","",'(入力①) 基本情報入力シート'!Y115)</f>
        <v/>
      </c>
      <c r="Q94" s="770" t="str">
        <f>IF('(入力①) 基本情報入力シート'!Z115="","",'(入力①) 基本情報入力シート'!Z115)</f>
        <v/>
      </c>
      <c r="R94" s="779" t="str">
        <f>IF('(入力①) 基本情報入力シート'!AA115="","",'(入力①) 基本情報入力シート'!AA115)</f>
        <v/>
      </c>
      <c r="S94" s="485"/>
      <c r="T94" s="486"/>
      <c r="U94" s="487" t="str">
        <f>IF(P94="","",VLOOKUP(P94,【参考】数式用!$A$5:$I$38,MATCH(T94,【参考】数式用!$C$4:$G$4,0)+2,0))</f>
        <v/>
      </c>
      <c r="V94" s="204" t="s">
        <v>172</v>
      </c>
      <c r="W94" s="488"/>
      <c r="X94" s="203" t="s">
        <v>173</v>
      </c>
      <c r="Y94" s="488"/>
      <c r="Z94" s="297" t="s">
        <v>174</v>
      </c>
      <c r="AA94" s="488"/>
      <c r="AB94" s="203" t="s">
        <v>173</v>
      </c>
      <c r="AC94" s="488"/>
      <c r="AD94" s="203" t="s">
        <v>175</v>
      </c>
      <c r="AE94" s="489" t="s">
        <v>176</v>
      </c>
      <c r="AF94" s="490" t="str">
        <f t="shared" si="6"/>
        <v/>
      </c>
      <c r="AG94" s="694" t="s">
        <v>177</v>
      </c>
      <c r="AH94" s="492" t="str">
        <f t="shared" si="5"/>
        <v/>
      </c>
    </row>
    <row r="95" spans="1:34" ht="36.75" customHeight="1">
      <c r="A95" s="479">
        <f t="shared" si="7"/>
        <v>84</v>
      </c>
      <c r="B95" s="480" t="str">
        <f>IF('(入力①) 基本情報入力シート'!C116="","",'(入力①) 基本情報入力シート'!C116)</f>
        <v/>
      </c>
      <c r="C95" s="481" t="str">
        <f>IF('(入力①) 基本情報入力シート'!D116="","",'(入力①) 基本情報入力シート'!D116)</f>
        <v/>
      </c>
      <c r="D95" s="482" t="str">
        <f>IF('(入力①) 基本情報入力シート'!E116="","",'(入力①) 基本情報入力シート'!E116)</f>
        <v/>
      </c>
      <c r="E95" s="482" t="str">
        <f>IF('(入力①) 基本情報入力シート'!F116="","",'(入力①) 基本情報入力シート'!F116)</f>
        <v/>
      </c>
      <c r="F95" s="482" t="str">
        <f>IF('(入力①) 基本情報入力シート'!G116="","",'(入力①) 基本情報入力シート'!G116)</f>
        <v/>
      </c>
      <c r="G95" s="482" t="str">
        <f>IF('(入力①) 基本情報入力シート'!H116="","",'(入力①) 基本情報入力シート'!H116)</f>
        <v/>
      </c>
      <c r="H95" s="482" t="str">
        <f>IF('(入力①) 基本情報入力シート'!I116="","",'(入力①) 基本情報入力シート'!I116)</f>
        <v/>
      </c>
      <c r="I95" s="482" t="str">
        <f>IF('(入力①) 基本情報入力シート'!J116="","",'(入力①) 基本情報入力シート'!J116)</f>
        <v/>
      </c>
      <c r="J95" s="482" t="str">
        <f>IF('(入力①) 基本情報入力シート'!K116="","",'(入力①) 基本情報入力シート'!K116)</f>
        <v/>
      </c>
      <c r="K95" s="483" t="str">
        <f>IF('(入力①) 基本情報入力シート'!L116="","",'(入力①) 基本情報入力シート'!L116)</f>
        <v/>
      </c>
      <c r="L95" s="484" t="str">
        <f>IF('(入力①) 基本情報入力シート'!M116="","",'(入力①) 基本情報入力シート'!M116)</f>
        <v/>
      </c>
      <c r="M95" s="768" t="str">
        <f>IF('(入力①) 基本情報入力シート'!R116="","",'(入力①) 基本情報入力シート'!R116)</f>
        <v/>
      </c>
      <c r="N95" s="768" t="str">
        <f>IF('(入力①) 基本情報入力シート'!W116="","",'(入力①) 基本情報入力シート'!W116)</f>
        <v/>
      </c>
      <c r="O95" s="768" t="str">
        <f>IF('(入力①) 基本情報入力シート'!X116="","",'(入力①) 基本情報入力シート'!X116)</f>
        <v/>
      </c>
      <c r="P95" s="769" t="str">
        <f>IF('(入力①) 基本情報入力シート'!Y116="","",'(入力①) 基本情報入力シート'!Y116)</f>
        <v/>
      </c>
      <c r="Q95" s="770" t="str">
        <f>IF('(入力①) 基本情報入力シート'!Z116="","",'(入力①) 基本情報入力シート'!Z116)</f>
        <v/>
      </c>
      <c r="R95" s="779" t="str">
        <f>IF('(入力①) 基本情報入力シート'!AA116="","",'(入力①) 基本情報入力シート'!AA116)</f>
        <v/>
      </c>
      <c r="S95" s="485"/>
      <c r="T95" s="486"/>
      <c r="U95" s="487" t="str">
        <f>IF(P95="","",VLOOKUP(P95,【参考】数式用!$A$5:$I$38,MATCH(T95,【参考】数式用!$C$4:$G$4,0)+2,0))</f>
        <v/>
      </c>
      <c r="V95" s="204" t="s">
        <v>172</v>
      </c>
      <c r="W95" s="488"/>
      <c r="X95" s="203" t="s">
        <v>173</v>
      </c>
      <c r="Y95" s="488"/>
      <c r="Z95" s="297" t="s">
        <v>174</v>
      </c>
      <c r="AA95" s="488"/>
      <c r="AB95" s="203" t="s">
        <v>173</v>
      </c>
      <c r="AC95" s="488"/>
      <c r="AD95" s="203" t="s">
        <v>175</v>
      </c>
      <c r="AE95" s="489" t="s">
        <v>176</v>
      </c>
      <c r="AF95" s="490" t="str">
        <f t="shared" si="6"/>
        <v/>
      </c>
      <c r="AG95" s="694" t="s">
        <v>177</v>
      </c>
      <c r="AH95" s="492" t="str">
        <f t="shared" si="5"/>
        <v/>
      </c>
    </row>
    <row r="96" spans="1:34" ht="36.75" customHeight="1">
      <c r="A96" s="479">
        <f t="shared" si="7"/>
        <v>85</v>
      </c>
      <c r="B96" s="480" t="str">
        <f>IF('(入力①) 基本情報入力シート'!C117="","",'(入力①) 基本情報入力シート'!C117)</f>
        <v/>
      </c>
      <c r="C96" s="481" t="str">
        <f>IF('(入力①) 基本情報入力シート'!D117="","",'(入力①) 基本情報入力シート'!D117)</f>
        <v/>
      </c>
      <c r="D96" s="482" t="str">
        <f>IF('(入力①) 基本情報入力シート'!E117="","",'(入力①) 基本情報入力シート'!E117)</f>
        <v/>
      </c>
      <c r="E96" s="482" t="str">
        <f>IF('(入力①) 基本情報入力シート'!F117="","",'(入力①) 基本情報入力シート'!F117)</f>
        <v/>
      </c>
      <c r="F96" s="482" t="str">
        <f>IF('(入力①) 基本情報入力シート'!G117="","",'(入力①) 基本情報入力シート'!G117)</f>
        <v/>
      </c>
      <c r="G96" s="482" t="str">
        <f>IF('(入力①) 基本情報入力シート'!H117="","",'(入力①) 基本情報入力シート'!H117)</f>
        <v/>
      </c>
      <c r="H96" s="482" t="str">
        <f>IF('(入力①) 基本情報入力シート'!I117="","",'(入力①) 基本情報入力シート'!I117)</f>
        <v/>
      </c>
      <c r="I96" s="482" t="str">
        <f>IF('(入力①) 基本情報入力シート'!J117="","",'(入力①) 基本情報入力シート'!J117)</f>
        <v/>
      </c>
      <c r="J96" s="482" t="str">
        <f>IF('(入力①) 基本情報入力シート'!K117="","",'(入力①) 基本情報入力シート'!K117)</f>
        <v/>
      </c>
      <c r="K96" s="483" t="str">
        <f>IF('(入力①) 基本情報入力シート'!L117="","",'(入力①) 基本情報入力シート'!L117)</f>
        <v/>
      </c>
      <c r="L96" s="484" t="str">
        <f>IF('(入力①) 基本情報入力シート'!M117="","",'(入力①) 基本情報入力シート'!M117)</f>
        <v/>
      </c>
      <c r="M96" s="768" t="str">
        <f>IF('(入力①) 基本情報入力シート'!R117="","",'(入力①) 基本情報入力シート'!R117)</f>
        <v/>
      </c>
      <c r="N96" s="768" t="str">
        <f>IF('(入力①) 基本情報入力シート'!W117="","",'(入力①) 基本情報入力シート'!W117)</f>
        <v/>
      </c>
      <c r="O96" s="768" t="str">
        <f>IF('(入力①) 基本情報入力シート'!X117="","",'(入力①) 基本情報入力シート'!X117)</f>
        <v/>
      </c>
      <c r="P96" s="769" t="str">
        <f>IF('(入力①) 基本情報入力シート'!Y117="","",'(入力①) 基本情報入力シート'!Y117)</f>
        <v/>
      </c>
      <c r="Q96" s="770" t="str">
        <f>IF('(入力①) 基本情報入力シート'!Z117="","",'(入力①) 基本情報入力シート'!Z117)</f>
        <v/>
      </c>
      <c r="R96" s="779" t="str">
        <f>IF('(入力①) 基本情報入力シート'!AA117="","",'(入力①) 基本情報入力シート'!AA117)</f>
        <v/>
      </c>
      <c r="S96" s="485"/>
      <c r="T96" s="486"/>
      <c r="U96" s="487" t="str">
        <f>IF(P96="","",VLOOKUP(P96,【参考】数式用!$A$5:$I$38,MATCH(T96,【参考】数式用!$C$4:$G$4,0)+2,0))</f>
        <v/>
      </c>
      <c r="V96" s="204" t="s">
        <v>172</v>
      </c>
      <c r="W96" s="488"/>
      <c r="X96" s="203" t="s">
        <v>173</v>
      </c>
      <c r="Y96" s="488"/>
      <c r="Z96" s="297" t="s">
        <v>174</v>
      </c>
      <c r="AA96" s="488"/>
      <c r="AB96" s="203" t="s">
        <v>173</v>
      </c>
      <c r="AC96" s="488"/>
      <c r="AD96" s="203" t="s">
        <v>175</v>
      </c>
      <c r="AE96" s="489" t="s">
        <v>176</v>
      </c>
      <c r="AF96" s="490" t="str">
        <f t="shared" si="6"/>
        <v/>
      </c>
      <c r="AG96" s="694" t="s">
        <v>177</v>
      </c>
      <c r="AH96" s="492" t="str">
        <f t="shared" si="5"/>
        <v/>
      </c>
    </row>
    <row r="97" spans="1:34" ht="36.75" customHeight="1">
      <c r="A97" s="479">
        <f t="shared" si="7"/>
        <v>86</v>
      </c>
      <c r="B97" s="480" t="str">
        <f>IF('(入力①) 基本情報入力シート'!C118="","",'(入力①) 基本情報入力シート'!C118)</f>
        <v/>
      </c>
      <c r="C97" s="481" t="str">
        <f>IF('(入力①) 基本情報入力シート'!D118="","",'(入力①) 基本情報入力シート'!D118)</f>
        <v/>
      </c>
      <c r="D97" s="482" t="str">
        <f>IF('(入力①) 基本情報入力シート'!E118="","",'(入力①) 基本情報入力シート'!E118)</f>
        <v/>
      </c>
      <c r="E97" s="482" t="str">
        <f>IF('(入力①) 基本情報入力シート'!F118="","",'(入力①) 基本情報入力シート'!F118)</f>
        <v/>
      </c>
      <c r="F97" s="482" t="str">
        <f>IF('(入力①) 基本情報入力シート'!G118="","",'(入力①) 基本情報入力シート'!G118)</f>
        <v/>
      </c>
      <c r="G97" s="482" t="str">
        <f>IF('(入力①) 基本情報入力シート'!H118="","",'(入力①) 基本情報入力シート'!H118)</f>
        <v/>
      </c>
      <c r="H97" s="482" t="str">
        <f>IF('(入力①) 基本情報入力シート'!I118="","",'(入力①) 基本情報入力シート'!I118)</f>
        <v/>
      </c>
      <c r="I97" s="482" t="str">
        <f>IF('(入力①) 基本情報入力シート'!J118="","",'(入力①) 基本情報入力シート'!J118)</f>
        <v/>
      </c>
      <c r="J97" s="482" t="str">
        <f>IF('(入力①) 基本情報入力シート'!K118="","",'(入力①) 基本情報入力シート'!K118)</f>
        <v/>
      </c>
      <c r="K97" s="483" t="str">
        <f>IF('(入力①) 基本情報入力シート'!L118="","",'(入力①) 基本情報入力シート'!L118)</f>
        <v/>
      </c>
      <c r="L97" s="484" t="str">
        <f>IF('(入力①) 基本情報入力シート'!M118="","",'(入力①) 基本情報入力シート'!M118)</f>
        <v/>
      </c>
      <c r="M97" s="768" t="str">
        <f>IF('(入力①) 基本情報入力シート'!R118="","",'(入力①) 基本情報入力シート'!R118)</f>
        <v/>
      </c>
      <c r="N97" s="768" t="str">
        <f>IF('(入力①) 基本情報入力シート'!W118="","",'(入力①) 基本情報入力シート'!W118)</f>
        <v/>
      </c>
      <c r="O97" s="768" t="str">
        <f>IF('(入力①) 基本情報入力シート'!X118="","",'(入力①) 基本情報入力シート'!X118)</f>
        <v/>
      </c>
      <c r="P97" s="769" t="str">
        <f>IF('(入力①) 基本情報入力シート'!Y118="","",'(入力①) 基本情報入力シート'!Y118)</f>
        <v/>
      </c>
      <c r="Q97" s="770" t="str">
        <f>IF('(入力①) 基本情報入力シート'!Z118="","",'(入力①) 基本情報入力シート'!Z118)</f>
        <v/>
      </c>
      <c r="R97" s="779" t="str">
        <f>IF('(入力①) 基本情報入力シート'!AA118="","",'(入力①) 基本情報入力シート'!AA118)</f>
        <v/>
      </c>
      <c r="S97" s="485"/>
      <c r="T97" s="486"/>
      <c r="U97" s="487" t="str">
        <f>IF(P97="","",VLOOKUP(P97,【参考】数式用!$A$5:$I$38,MATCH(T97,【参考】数式用!$C$4:$G$4,0)+2,0))</f>
        <v/>
      </c>
      <c r="V97" s="204" t="s">
        <v>172</v>
      </c>
      <c r="W97" s="488"/>
      <c r="X97" s="203" t="s">
        <v>173</v>
      </c>
      <c r="Y97" s="488"/>
      <c r="Z97" s="297" t="s">
        <v>174</v>
      </c>
      <c r="AA97" s="488"/>
      <c r="AB97" s="203" t="s">
        <v>173</v>
      </c>
      <c r="AC97" s="488"/>
      <c r="AD97" s="203" t="s">
        <v>175</v>
      </c>
      <c r="AE97" s="489" t="s">
        <v>176</v>
      </c>
      <c r="AF97" s="490" t="str">
        <f t="shared" si="6"/>
        <v/>
      </c>
      <c r="AG97" s="694" t="s">
        <v>177</v>
      </c>
      <c r="AH97" s="492" t="str">
        <f t="shared" si="5"/>
        <v/>
      </c>
    </row>
    <row r="98" spans="1:34" ht="36.75" customHeight="1">
      <c r="A98" s="479">
        <f t="shared" si="7"/>
        <v>87</v>
      </c>
      <c r="B98" s="480" t="str">
        <f>IF('(入力①) 基本情報入力シート'!C119="","",'(入力①) 基本情報入力シート'!C119)</f>
        <v/>
      </c>
      <c r="C98" s="481" t="str">
        <f>IF('(入力①) 基本情報入力シート'!D119="","",'(入力①) 基本情報入力シート'!D119)</f>
        <v/>
      </c>
      <c r="D98" s="482" t="str">
        <f>IF('(入力①) 基本情報入力シート'!E119="","",'(入力①) 基本情報入力シート'!E119)</f>
        <v/>
      </c>
      <c r="E98" s="482" t="str">
        <f>IF('(入力①) 基本情報入力シート'!F119="","",'(入力①) 基本情報入力シート'!F119)</f>
        <v/>
      </c>
      <c r="F98" s="482" t="str">
        <f>IF('(入力①) 基本情報入力シート'!G119="","",'(入力①) 基本情報入力シート'!G119)</f>
        <v/>
      </c>
      <c r="G98" s="482" t="str">
        <f>IF('(入力①) 基本情報入力シート'!H119="","",'(入力①) 基本情報入力シート'!H119)</f>
        <v/>
      </c>
      <c r="H98" s="482" t="str">
        <f>IF('(入力①) 基本情報入力シート'!I119="","",'(入力①) 基本情報入力シート'!I119)</f>
        <v/>
      </c>
      <c r="I98" s="482" t="str">
        <f>IF('(入力①) 基本情報入力シート'!J119="","",'(入力①) 基本情報入力シート'!J119)</f>
        <v/>
      </c>
      <c r="J98" s="482" t="str">
        <f>IF('(入力①) 基本情報入力シート'!K119="","",'(入力①) 基本情報入力シート'!K119)</f>
        <v/>
      </c>
      <c r="K98" s="483" t="str">
        <f>IF('(入力①) 基本情報入力シート'!L119="","",'(入力①) 基本情報入力シート'!L119)</f>
        <v/>
      </c>
      <c r="L98" s="484" t="str">
        <f>IF('(入力①) 基本情報入力シート'!M119="","",'(入力①) 基本情報入力シート'!M119)</f>
        <v/>
      </c>
      <c r="M98" s="768" t="str">
        <f>IF('(入力①) 基本情報入力シート'!R119="","",'(入力①) 基本情報入力シート'!R119)</f>
        <v/>
      </c>
      <c r="N98" s="768" t="str">
        <f>IF('(入力①) 基本情報入力シート'!W119="","",'(入力①) 基本情報入力シート'!W119)</f>
        <v/>
      </c>
      <c r="O98" s="768" t="str">
        <f>IF('(入力①) 基本情報入力シート'!X119="","",'(入力①) 基本情報入力シート'!X119)</f>
        <v/>
      </c>
      <c r="P98" s="769" t="str">
        <f>IF('(入力①) 基本情報入力シート'!Y119="","",'(入力①) 基本情報入力シート'!Y119)</f>
        <v/>
      </c>
      <c r="Q98" s="770" t="str">
        <f>IF('(入力①) 基本情報入力シート'!Z119="","",'(入力①) 基本情報入力シート'!Z119)</f>
        <v/>
      </c>
      <c r="R98" s="779" t="str">
        <f>IF('(入力①) 基本情報入力シート'!AA119="","",'(入力①) 基本情報入力シート'!AA119)</f>
        <v/>
      </c>
      <c r="S98" s="485"/>
      <c r="T98" s="486"/>
      <c r="U98" s="487" t="str">
        <f>IF(P98="","",VLOOKUP(P98,【参考】数式用!$A$5:$I$38,MATCH(T98,【参考】数式用!$C$4:$G$4,0)+2,0))</f>
        <v/>
      </c>
      <c r="V98" s="204" t="s">
        <v>172</v>
      </c>
      <c r="W98" s="488"/>
      <c r="X98" s="203" t="s">
        <v>173</v>
      </c>
      <c r="Y98" s="488"/>
      <c r="Z98" s="297" t="s">
        <v>174</v>
      </c>
      <c r="AA98" s="488"/>
      <c r="AB98" s="203" t="s">
        <v>173</v>
      </c>
      <c r="AC98" s="488"/>
      <c r="AD98" s="203" t="s">
        <v>175</v>
      </c>
      <c r="AE98" s="489" t="s">
        <v>176</v>
      </c>
      <c r="AF98" s="490" t="str">
        <f t="shared" si="6"/>
        <v/>
      </c>
      <c r="AG98" s="694" t="s">
        <v>177</v>
      </c>
      <c r="AH98" s="492" t="str">
        <f t="shared" si="5"/>
        <v/>
      </c>
    </row>
    <row r="99" spans="1:34" ht="36.75" customHeight="1">
      <c r="A99" s="479">
        <f t="shared" si="7"/>
        <v>88</v>
      </c>
      <c r="B99" s="480" t="str">
        <f>IF('(入力①) 基本情報入力シート'!C120="","",'(入力①) 基本情報入力シート'!C120)</f>
        <v/>
      </c>
      <c r="C99" s="481" t="str">
        <f>IF('(入力①) 基本情報入力シート'!D120="","",'(入力①) 基本情報入力シート'!D120)</f>
        <v/>
      </c>
      <c r="D99" s="482" t="str">
        <f>IF('(入力①) 基本情報入力シート'!E120="","",'(入力①) 基本情報入力シート'!E120)</f>
        <v/>
      </c>
      <c r="E99" s="482" t="str">
        <f>IF('(入力①) 基本情報入力シート'!F120="","",'(入力①) 基本情報入力シート'!F120)</f>
        <v/>
      </c>
      <c r="F99" s="482" t="str">
        <f>IF('(入力①) 基本情報入力シート'!G120="","",'(入力①) 基本情報入力シート'!G120)</f>
        <v/>
      </c>
      <c r="G99" s="482" t="str">
        <f>IF('(入力①) 基本情報入力シート'!H120="","",'(入力①) 基本情報入力シート'!H120)</f>
        <v/>
      </c>
      <c r="H99" s="482" t="str">
        <f>IF('(入力①) 基本情報入力シート'!I120="","",'(入力①) 基本情報入力シート'!I120)</f>
        <v/>
      </c>
      <c r="I99" s="482" t="str">
        <f>IF('(入力①) 基本情報入力シート'!J120="","",'(入力①) 基本情報入力シート'!J120)</f>
        <v/>
      </c>
      <c r="J99" s="482" t="str">
        <f>IF('(入力①) 基本情報入力シート'!K120="","",'(入力①) 基本情報入力シート'!K120)</f>
        <v/>
      </c>
      <c r="K99" s="483" t="str">
        <f>IF('(入力①) 基本情報入力シート'!L120="","",'(入力①) 基本情報入力シート'!L120)</f>
        <v/>
      </c>
      <c r="L99" s="484" t="str">
        <f>IF('(入力①) 基本情報入力シート'!M120="","",'(入力①) 基本情報入力シート'!M120)</f>
        <v/>
      </c>
      <c r="M99" s="768" t="str">
        <f>IF('(入力①) 基本情報入力シート'!R120="","",'(入力①) 基本情報入力シート'!R120)</f>
        <v/>
      </c>
      <c r="N99" s="768" t="str">
        <f>IF('(入力①) 基本情報入力シート'!W120="","",'(入力①) 基本情報入力シート'!W120)</f>
        <v/>
      </c>
      <c r="O99" s="768" t="str">
        <f>IF('(入力①) 基本情報入力シート'!X120="","",'(入力①) 基本情報入力シート'!X120)</f>
        <v/>
      </c>
      <c r="P99" s="769" t="str">
        <f>IF('(入力①) 基本情報入力シート'!Y120="","",'(入力①) 基本情報入力シート'!Y120)</f>
        <v/>
      </c>
      <c r="Q99" s="770" t="str">
        <f>IF('(入力①) 基本情報入力シート'!Z120="","",'(入力①) 基本情報入力シート'!Z120)</f>
        <v/>
      </c>
      <c r="R99" s="779" t="str">
        <f>IF('(入力①) 基本情報入力シート'!AA120="","",'(入力①) 基本情報入力シート'!AA120)</f>
        <v/>
      </c>
      <c r="S99" s="485"/>
      <c r="T99" s="486"/>
      <c r="U99" s="487" t="str">
        <f>IF(P99="","",VLOOKUP(P99,【参考】数式用!$A$5:$I$38,MATCH(T99,【参考】数式用!$C$4:$G$4,0)+2,0))</f>
        <v/>
      </c>
      <c r="V99" s="204" t="s">
        <v>172</v>
      </c>
      <c r="W99" s="488"/>
      <c r="X99" s="203" t="s">
        <v>173</v>
      </c>
      <c r="Y99" s="488"/>
      <c r="Z99" s="297" t="s">
        <v>174</v>
      </c>
      <c r="AA99" s="488"/>
      <c r="AB99" s="203" t="s">
        <v>173</v>
      </c>
      <c r="AC99" s="488"/>
      <c r="AD99" s="203" t="s">
        <v>175</v>
      </c>
      <c r="AE99" s="489" t="s">
        <v>176</v>
      </c>
      <c r="AF99" s="490" t="str">
        <f t="shared" si="6"/>
        <v/>
      </c>
      <c r="AG99" s="694" t="s">
        <v>177</v>
      </c>
      <c r="AH99" s="492" t="str">
        <f t="shared" si="5"/>
        <v/>
      </c>
    </row>
    <row r="100" spans="1:34" ht="36.75" customHeight="1">
      <c r="A100" s="479">
        <f t="shared" si="7"/>
        <v>89</v>
      </c>
      <c r="B100" s="480" t="str">
        <f>IF('(入力①) 基本情報入力シート'!C121="","",'(入力①) 基本情報入力シート'!C121)</f>
        <v/>
      </c>
      <c r="C100" s="481" t="str">
        <f>IF('(入力①) 基本情報入力シート'!D121="","",'(入力①) 基本情報入力シート'!D121)</f>
        <v/>
      </c>
      <c r="D100" s="482" t="str">
        <f>IF('(入力①) 基本情報入力シート'!E121="","",'(入力①) 基本情報入力シート'!E121)</f>
        <v/>
      </c>
      <c r="E100" s="482" t="str">
        <f>IF('(入力①) 基本情報入力シート'!F121="","",'(入力①) 基本情報入力シート'!F121)</f>
        <v/>
      </c>
      <c r="F100" s="482" t="str">
        <f>IF('(入力①) 基本情報入力シート'!G121="","",'(入力①) 基本情報入力シート'!G121)</f>
        <v/>
      </c>
      <c r="G100" s="482" t="str">
        <f>IF('(入力①) 基本情報入力シート'!H121="","",'(入力①) 基本情報入力シート'!H121)</f>
        <v/>
      </c>
      <c r="H100" s="482" t="str">
        <f>IF('(入力①) 基本情報入力シート'!I121="","",'(入力①) 基本情報入力シート'!I121)</f>
        <v/>
      </c>
      <c r="I100" s="482" t="str">
        <f>IF('(入力①) 基本情報入力シート'!J121="","",'(入力①) 基本情報入力シート'!J121)</f>
        <v/>
      </c>
      <c r="J100" s="482" t="str">
        <f>IF('(入力①) 基本情報入力シート'!K121="","",'(入力①) 基本情報入力シート'!K121)</f>
        <v/>
      </c>
      <c r="K100" s="483" t="str">
        <f>IF('(入力①) 基本情報入力シート'!L121="","",'(入力①) 基本情報入力シート'!L121)</f>
        <v/>
      </c>
      <c r="L100" s="484" t="str">
        <f>IF('(入力①) 基本情報入力シート'!M121="","",'(入力①) 基本情報入力シート'!M121)</f>
        <v/>
      </c>
      <c r="M100" s="768" t="str">
        <f>IF('(入力①) 基本情報入力シート'!R121="","",'(入力①) 基本情報入力シート'!R121)</f>
        <v/>
      </c>
      <c r="N100" s="768" t="str">
        <f>IF('(入力①) 基本情報入力シート'!W121="","",'(入力①) 基本情報入力シート'!W121)</f>
        <v/>
      </c>
      <c r="O100" s="768" t="str">
        <f>IF('(入力①) 基本情報入力シート'!X121="","",'(入力①) 基本情報入力シート'!X121)</f>
        <v/>
      </c>
      <c r="P100" s="769" t="str">
        <f>IF('(入力①) 基本情報入力シート'!Y121="","",'(入力①) 基本情報入力シート'!Y121)</f>
        <v/>
      </c>
      <c r="Q100" s="770" t="str">
        <f>IF('(入力①) 基本情報入力シート'!Z121="","",'(入力①) 基本情報入力シート'!Z121)</f>
        <v/>
      </c>
      <c r="R100" s="779" t="str">
        <f>IF('(入力①) 基本情報入力シート'!AA121="","",'(入力①) 基本情報入力シート'!AA121)</f>
        <v/>
      </c>
      <c r="S100" s="485"/>
      <c r="T100" s="486"/>
      <c r="U100" s="487" t="str">
        <f>IF(P100="","",VLOOKUP(P100,【参考】数式用!$A$5:$I$38,MATCH(T100,【参考】数式用!$C$4:$G$4,0)+2,0))</f>
        <v/>
      </c>
      <c r="V100" s="204" t="s">
        <v>172</v>
      </c>
      <c r="W100" s="488"/>
      <c r="X100" s="203" t="s">
        <v>173</v>
      </c>
      <c r="Y100" s="488"/>
      <c r="Z100" s="297" t="s">
        <v>174</v>
      </c>
      <c r="AA100" s="488"/>
      <c r="AB100" s="203" t="s">
        <v>173</v>
      </c>
      <c r="AC100" s="488"/>
      <c r="AD100" s="203" t="s">
        <v>175</v>
      </c>
      <c r="AE100" s="489" t="s">
        <v>176</v>
      </c>
      <c r="AF100" s="490" t="str">
        <f t="shared" si="6"/>
        <v/>
      </c>
      <c r="AG100" s="694" t="s">
        <v>177</v>
      </c>
      <c r="AH100" s="492" t="str">
        <f t="shared" si="5"/>
        <v/>
      </c>
    </row>
    <row r="101" spans="1:34" ht="36.75" customHeight="1">
      <c r="A101" s="479">
        <f t="shared" si="7"/>
        <v>90</v>
      </c>
      <c r="B101" s="480" t="str">
        <f>IF('(入力①) 基本情報入力シート'!C122="","",'(入力①) 基本情報入力シート'!C122)</f>
        <v/>
      </c>
      <c r="C101" s="481" t="str">
        <f>IF('(入力①) 基本情報入力シート'!D122="","",'(入力①) 基本情報入力シート'!D122)</f>
        <v/>
      </c>
      <c r="D101" s="482" t="str">
        <f>IF('(入力①) 基本情報入力シート'!E122="","",'(入力①) 基本情報入力シート'!E122)</f>
        <v/>
      </c>
      <c r="E101" s="482" t="str">
        <f>IF('(入力①) 基本情報入力シート'!F122="","",'(入力①) 基本情報入力シート'!F122)</f>
        <v/>
      </c>
      <c r="F101" s="482" t="str">
        <f>IF('(入力①) 基本情報入力シート'!G122="","",'(入力①) 基本情報入力シート'!G122)</f>
        <v/>
      </c>
      <c r="G101" s="482" t="str">
        <f>IF('(入力①) 基本情報入力シート'!H122="","",'(入力①) 基本情報入力シート'!H122)</f>
        <v/>
      </c>
      <c r="H101" s="482" t="str">
        <f>IF('(入力①) 基本情報入力シート'!I122="","",'(入力①) 基本情報入力シート'!I122)</f>
        <v/>
      </c>
      <c r="I101" s="482" t="str">
        <f>IF('(入力①) 基本情報入力シート'!J122="","",'(入力①) 基本情報入力シート'!J122)</f>
        <v/>
      </c>
      <c r="J101" s="482" t="str">
        <f>IF('(入力①) 基本情報入力シート'!K122="","",'(入力①) 基本情報入力シート'!K122)</f>
        <v/>
      </c>
      <c r="K101" s="483" t="str">
        <f>IF('(入力①) 基本情報入力シート'!L122="","",'(入力①) 基本情報入力シート'!L122)</f>
        <v/>
      </c>
      <c r="L101" s="484" t="str">
        <f>IF('(入力①) 基本情報入力シート'!M122="","",'(入力①) 基本情報入力シート'!M122)</f>
        <v/>
      </c>
      <c r="M101" s="768" t="str">
        <f>IF('(入力①) 基本情報入力シート'!R122="","",'(入力①) 基本情報入力シート'!R122)</f>
        <v/>
      </c>
      <c r="N101" s="768" t="str">
        <f>IF('(入力①) 基本情報入力シート'!W122="","",'(入力①) 基本情報入力シート'!W122)</f>
        <v/>
      </c>
      <c r="O101" s="768" t="str">
        <f>IF('(入力①) 基本情報入力シート'!X122="","",'(入力①) 基本情報入力シート'!X122)</f>
        <v/>
      </c>
      <c r="P101" s="769" t="str">
        <f>IF('(入力①) 基本情報入力シート'!Y122="","",'(入力①) 基本情報入力シート'!Y122)</f>
        <v/>
      </c>
      <c r="Q101" s="770" t="str">
        <f>IF('(入力①) 基本情報入力シート'!Z122="","",'(入力①) 基本情報入力シート'!Z122)</f>
        <v/>
      </c>
      <c r="R101" s="779" t="str">
        <f>IF('(入力①) 基本情報入力シート'!AA122="","",'(入力①) 基本情報入力シート'!AA122)</f>
        <v/>
      </c>
      <c r="S101" s="485"/>
      <c r="T101" s="486"/>
      <c r="U101" s="487" t="str">
        <f>IF(P101="","",VLOOKUP(P101,【参考】数式用!$A$5:$I$38,MATCH(T101,【参考】数式用!$C$4:$G$4,0)+2,0))</f>
        <v/>
      </c>
      <c r="V101" s="204" t="s">
        <v>172</v>
      </c>
      <c r="W101" s="488"/>
      <c r="X101" s="203" t="s">
        <v>173</v>
      </c>
      <c r="Y101" s="488"/>
      <c r="Z101" s="297" t="s">
        <v>174</v>
      </c>
      <c r="AA101" s="488"/>
      <c r="AB101" s="203" t="s">
        <v>173</v>
      </c>
      <c r="AC101" s="488"/>
      <c r="AD101" s="203" t="s">
        <v>175</v>
      </c>
      <c r="AE101" s="489" t="s">
        <v>176</v>
      </c>
      <c r="AF101" s="490" t="str">
        <f t="shared" si="6"/>
        <v/>
      </c>
      <c r="AG101" s="694" t="s">
        <v>177</v>
      </c>
      <c r="AH101" s="492" t="str">
        <f t="shared" si="5"/>
        <v/>
      </c>
    </row>
    <row r="102" spans="1:34" ht="36.75" customHeight="1">
      <c r="A102" s="479">
        <f t="shared" si="7"/>
        <v>91</v>
      </c>
      <c r="B102" s="480" t="str">
        <f>IF('(入力①) 基本情報入力シート'!C123="","",'(入力①) 基本情報入力シート'!C123)</f>
        <v/>
      </c>
      <c r="C102" s="481" t="str">
        <f>IF('(入力①) 基本情報入力シート'!D123="","",'(入力①) 基本情報入力シート'!D123)</f>
        <v/>
      </c>
      <c r="D102" s="482" t="str">
        <f>IF('(入力①) 基本情報入力シート'!E123="","",'(入力①) 基本情報入力シート'!E123)</f>
        <v/>
      </c>
      <c r="E102" s="482" t="str">
        <f>IF('(入力①) 基本情報入力シート'!F123="","",'(入力①) 基本情報入力シート'!F123)</f>
        <v/>
      </c>
      <c r="F102" s="482" t="str">
        <f>IF('(入力①) 基本情報入力シート'!G123="","",'(入力①) 基本情報入力シート'!G123)</f>
        <v/>
      </c>
      <c r="G102" s="482" t="str">
        <f>IF('(入力①) 基本情報入力シート'!H123="","",'(入力①) 基本情報入力シート'!H123)</f>
        <v/>
      </c>
      <c r="H102" s="482" t="str">
        <f>IF('(入力①) 基本情報入力シート'!I123="","",'(入力①) 基本情報入力シート'!I123)</f>
        <v/>
      </c>
      <c r="I102" s="482" t="str">
        <f>IF('(入力①) 基本情報入力シート'!J123="","",'(入力①) 基本情報入力シート'!J123)</f>
        <v/>
      </c>
      <c r="J102" s="482" t="str">
        <f>IF('(入力①) 基本情報入力シート'!K123="","",'(入力①) 基本情報入力シート'!K123)</f>
        <v/>
      </c>
      <c r="K102" s="483" t="str">
        <f>IF('(入力①) 基本情報入力シート'!L123="","",'(入力①) 基本情報入力シート'!L123)</f>
        <v/>
      </c>
      <c r="L102" s="484" t="str">
        <f>IF('(入力①) 基本情報入力シート'!M123="","",'(入力①) 基本情報入力シート'!M123)</f>
        <v/>
      </c>
      <c r="M102" s="768" t="str">
        <f>IF('(入力①) 基本情報入力シート'!R123="","",'(入力①) 基本情報入力シート'!R123)</f>
        <v/>
      </c>
      <c r="N102" s="768" t="str">
        <f>IF('(入力①) 基本情報入力シート'!W123="","",'(入力①) 基本情報入力シート'!W123)</f>
        <v/>
      </c>
      <c r="O102" s="768" t="str">
        <f>IF('(入力①) 基本情報入力シート'!X123="","",'(入力①) 基本情報入力シート'!X123)</f>
        <v/>
      </c>
      <c r="P102" s="769" t="str">
        <f>IF('(入力①) 基本情報入力シート'!Y123="","",'(入力①) 基本情報入力シート'!Y123)</f>
        <v/>
      </c>
      <c r="Q102" s="770" t="str">
        <f>IF('(入力①) 基本情報入力シート'!Z123="","",'(入力①) 基本情報入力シート'!Z123)</f>
        <v/>
      </c>
      <c r="R102" s="779" t="str">
        <f>IF('(入力①) 基本情報入力シート'!AA123="","",'(入力①) 基本情報入力シート'!AA123)</f>
        <v/>
      </c>
      <c r="S102" s="485"/>
      <c r="T102" s="486"/>
      <c r="U102" s="487" t="str">
        <f>IF(P102="","",VLOOKUP(P102,【参考】数式用!$A$5:$I$38,MATCH(T102,【参考】数式用!$C$4:$G$4,0)+2,0))</f>
        <v/>
      </c>
      <c r="V102" s="204" t="s">
        <v>172</v>
      </c>
      <c r="W102" s="488"/>
      <c r="X102" s="203" t="s">
        <v>173</v>
      </c>
      <c r="Y102" s="488"/>
      <c r="Z102" s="297" t="s">
        <v>174</v>
      </c>
      <c r="AA102" s="488"/>
      <c r="AB102" s="203" t="s">
        <v>173</v>
      </c>
      <c r="AC102" s="488"/>
      <c r="AD102" s="203" t="s">
        <v>175</v>
      </c>
      <c r="AE102" s="489" t="s">
        <v>176</v>
      </c>
      <c r="AF102" s="490" t="str">
        <f t="shared" si="6"/>
        <v/>
      </c>
      <c r="AG102" s="694" t="s">
        <v>177</v>
      </c>
      <c r="AH102" s="492" t="str">
        <f t="shared" si="5"/>
        <v/>
      </c>
    </row>
    <row r="103" spans="1:34" ht="36.75" customHeight="1">
      <c r="A103" s="479">
        <f t="shared" si="7"/>
        <v>92</v>
      </c>
      <c r="B103" s="480" t="str">
        <f>IF('(入力①) 基本情報入力シート'!C124="","",'(入力①) 基本情報入力シート'!C124)</f>
        <v/>
      </c>
      <c r="C103" s="481" t="str">
        <f>IF('(入力①) 基本情報入力シート'!D124="","",'(入力①) 基本情報入力シート'!D124)</f>
        <v/>
      </c>
      <c r="D103" s="482" t="str">
        <f>IF('(入力①) 基本情報入力シート'!E124="","",'(入力①) 基本情報入力シート'!E124)</f>
        <v/>
      </c>
      <c r="E103" s="482" t="str">
        <f>IF('(入力①) 基本情報入力シート'!F124="","",'(入力①) 基本情報入力シート'!F124)</f>
        <v/>
      </c>
      <c r="F103" s="482" t="str">
        <f>IF('(入力①) 基本情報入力シート'!G124="","",'(入力①) 基本情報入力シート'!G124)</f>
        <v/>
      </c>
      <c r="G103" s="482" t="str">
        <f>IF('(入力①) 基本情報入力シート'!H124="","",'(入力①) 基本情報入力シート'!H124)</f>
        <v/>
      </c>
      <c r="H103" s="482" t="str">
        <f>IF('(入力①) 基本情報入力シート'!I124="","",'(入力①) 基本情報入力シート'!I124)</f>
        <v/>
      </c>
      <c r="I103" s="482" t="str">
        <f>IF('(入力①) 基本情報入力シート'!J124="","",'(入力①) 基本情報入力シート'!J124)</f>
        <v/>
      </c>
      <c r="J103" s="482" t="str">
        <f>IF('(入力①) 基本情報入力シート'!K124="","",'(入力①) 基本情報入力シート'!K124)</f>
        <v/>
      </c>
      <c r="K103" s="483" t="str">
        <f>IF('(入力①) 基本情報入力シート'!L124="","",'(入力①) 基本情報入力シート'!L124)</f>
        <v/>
      </c>
      <c r="L103" s="484" t="str">
        <f>IF('(入力①) 基本情報入力シート'!M124="","",'(入力①) 基本情報入力シート'!M124)</f>
        <v/>
      </c>
      <c r="M103" s="768" t="str">
        <f>IF('(入力①) 基本情報入力シート'!R124="","",'(入力①) 基本情報入力シート'!R124)</f>
        <v/>
      </c>
      <c r="N103" s="768" t="str">
        <f>IF('(入力①) 基本情報入力シート'!W124="","",'(入力①) 基本情報入力シート'!W124)</f>
        <v/>
      </c>
      <c r="O103" s="768" t="str">
        <f>IF('(入力①) 基本情報入力シート'!X124="","",'(入力①) 基本情報入力シート'!X124)</f>
        <v/>
      </c>
      <c r="P103" s="769" t="str">
        <f>IF('(入力①) 基本情報入力シート'!Y124="","",'(入力①) 基本情報入力シート'!Y124)</f>
        <v/>
      </c>
      <c r="Q103" s="770" t="str">
        <f>IF('(入力①) 基本情報入力シート'!Z124="","",'(入力①) 基本情報入力シート'!Z124)</f>
        <v/>
      </c>
      <c r="R103" s="779" t="str">
        <f>IF('(入力①) 基本情報入力シート'!AA124="","",'(入力①) 基本情報入力シート'!AA124)</f>
        <v/>
      </c>
      <c r="S103" s="485"/>
      <c r="T103" s="486"/>
      <c r="U103" s="487" t="str">
        <f>IF(P103="","",VLOOKUP(P103,【参考】数式用!$A$5:$I$38,MATCH(T103,【参考】数式用!$C$4:$G$4,0)+2,0))</f>
        <v/>
      </c>
      <c r="V103" s="204" t="s">
        <v>172</v>
      </c>
      <c r="W103" s="488"/>
      <c r="X103" s="203" t="s">
        <v>173</v>
      </c>
      <c r="Y103" s="488"/>
      <c r="Z103" s="297" t="s">
        <v>174</v>
      </c>
      <c r="AA103" s="488"/>
      <c r="AB103" s="203" t="s">
        <v>173</v>
      </c>
      <c r="AC103" s="488"/>
      <c r="AD103" s="203" t="s">
        <v>175</v>
      </c>
      <c r="AE103" s="489" t="s">
        <v>176</v>
      </c>
      <c r="AF103" s="490" t="str">
        <f t="shared" si="6"/>
        <v/>
      </c>
      <c r="AG103" s="694" t="s">
        <v>177</v>
      </c>
      <c r="AH103" s="492" t="str">
        <f t="shared" si="5"/>
        <v/>
      </c>
    </row>
    <row r="104" spans="1:34" ht="36.75" customHeight="1">
      <c r="A104" s="479">
        <f t="shared" si="7"/>
        <v>93</v>
      </c>
      <c r="B104" s="480" t="str">
        <f>IF('(入力①) 基本情報入力シート'!C125="","",'(入力①) 基本情報入力シート'!C125)</f>
        <v/>
      </c>
      <c r="C104" s="481" t="str">
        <f>IF('(入力①) 基本情報入力シート'!D125="","",'(入力①) 基本情報入力シート'!D125)</f>
        <v/>
      </c>
      <c r="D104" s="482" t="str">
        <f>IF('(入力①) 基本情報入力シート'!E125="","",'(入力①) 基本情報入力シート'!E125)</f>
        <v/>
      </c>
      <c r="E104" s="482" t="str">
        <f>IF('(入力①) 基本情報入力シート'!F125="","",'(入力①) 基本情報入力シート'!F125)</f>
        <v/>
      </c>
      <c r="F104" s="482" t="str">
        <f>IF('(入力①) 基本情報入力シート'!G125="","",'(入力①) 基本情報入力シート'!G125)</f>
        <v/>
      </c>
      <c r="G104" s="482" t="str">
        <f>IF('(入力①) 基本情報入力シート'!H125="","",'(入力①) 基本情報入力シート'!H125)</f>
        <v/>
      </c>
      <c r="H104" s="482" t="str">
        <f>IF('(入力①) 基本情報入力シート'!I125="","",'(入力①) 基本情報入力シート'!I125)</f>
        <v/>
      </c>
      <c r="I104" s="482" t="str">
        <f>IF('(入力①) 基本情報入力シート'!J125="","",'(入力①) 基本情報入力シート'!J125)</f>
        <v/>
      </c>
      <c r="J104" s="482" t="str">
        <f>IF('(入力①) 基本情報入力シート'!K125="","",'(入力①) 基本情報入力シート'!K125)</f>
        <v/>
      </c>
      <c r="K104" s="483" t="str">
        <f>IF('(入力①) 基本情報入力シート'!L125="","",'(入力①) 基本情報入力シート'!L125)</f>
        <v/>
      </c>
      <c r="L104" s="484" t="str">
        <f>IF('(入力①) 基本情報入力シート'!M125="","",'(入力①) 基本情報入力シート'!M125)</f>
        <v/>
      </c>
      <c r="M104" s="768" t="str">
        <f>IF('(入力①) 基本情報入力シート'!R125="","",'(入力①) 基本情報入力シート'!R125)</f>
        <v/>
      </c>
      <c r="N104" s="768" t="str">
        <f>IF('(入力①) 基本情報入力シート'!W125="","",'(入力①) 基本情報入力シート'!W125)</f>
        <v/>
      </c>
      <c r="O104" s="768" t="str">
        <f>IF('(入力①) 基本情報入力シート'!X125="","",'(入力①) 基本情報入力シート'!X125)</f>
        <v/>
      </c>
      <c r="P104" s="769" t="str">
        <f>IF('(入力①) 基本情報入力シート'!Y125="","",'(入力①) 基本情報入力シート'!Y125)</f>
        <v/>
      </c>
      <c r="Q104" s="770" t="str">
        <f>IF('(入力①) 基本情報入力シート'!Z125="","",'(入力①) 基本情報入力シート'!Z125)</f>
        <v/>
      </c>
      <c r="R104" s="779" t="str">
        <f>IF('(入力①) 基本情報入力シート'!AA125="","",'(入力①) 基本情報入力シート'!AA125)</f>
        <v/>
      </c>
      <c r="S104" s="485"/>
      <c r="T104" s="486"/>
      <c r="U104" s="487" t="str">
        <f>IF(P104="","",VLOOKUP(P104,【参考】数式用!$A$5:$I$38,MATCH(T104,【参考】数式用!$C$4:$G$4,0)+2,0))</f>
        <v/>
      </c>
      <c r="V104" s="204" t="s">
        <v>172</v>
      </c>
      <c r="W104" s="488"/>
      <c r="X104" s="203" t="s">
        <v>173</v>
      </c>
      <c r="Y104" s="488"/>
      <c r="Z104" s="297" t="s">
        <v>174</v>
      </c>
      <c r="AA104" s="488"/>
      <c r="AB104" s="203" t="s">
        <v>173</v>
      </c>
      <c r="AC104" s="488"/>
      <c r="AD104" s="203" t="s">
        <v>175</v>
      </c>
      <c r="AE104" s="489" t="s">
        <v>176</v>
      </c>
      <c r="AF104" s="490" t="str">
        <f t="shared" si="6"/>
        <v/>
      </c>
      <c r="AG104" s="694" t="s">
        <v>177</v>
      </c>
      <c r="AH104" s="492" t="str">
        <f t="shared" si="5"/>
        <v/>
      </c>
    </row>
    <row r="105" spans="1:34" ht="36.75" customHeight="1">
      <c r="A105" s="479">
        <f t="shared" si="7"/>
        <v>94</v>
      </c>
      <c r="B105" s="480" t="str">
        <f>IF('(入力①) 基本情報入力シート'!C126="","",'(入力①) 基本情報入力シート'!C126)</f>
        <v/>
      </c>
      <c r="C105" s="481" t="str">
        <f>IF('(入力①) 基本情報入力シート'!D126="","",'(入力①) 基本情報入力シート'!D126)</f>
        <v/>
      </c>
      <c r="D105" s="482" t="str">
        <f>IF('(入力①) 基本情報入力シート'!E126="","",'(入力①) 基本情報入力シート'!E126)</f>
        <v/>
      </c>
      <c r="E105" s="482" t="str">
        <f>IF('(入力①) 基本情報入力シート'!F126="","",'(入力①) 基本情報入力シート'!F126)</f>
        <v/>
      </c>
      <c r="F105" s="482" t="str">
        <f>IF('(入力①) 基本情報入力シート'!G126="","",'(入力①) 基本情報入力シート'!G126)</f>
        <v/>
      </c>
      <c r="G105" s="482" t="str">
        <f>IF('(入力①) 基本情報入力シート'!H126="","",'(入力①) 基本情報入力シート'!H126)</f>
        <v/>
      </c>
      <c r="H105" s="482" t="str">
        <f>IF('(入力①) 基本情報入力シート'!I126="","",'(入力①) 基本情報入力シート'!I126)</f>
        <v/>
      </c>
      <c r="I105" s="482" t="str">
        <f>IF('(入力①) 基本情報入力シート'!J126="","",'(入力①) 基本情報入力シート'!J126)</f>
        <v/>
      </c>
      <c r="J105" s="482" t="str">
        <f>IF('(入力①) 基本情報入力シート'!K126="","",'(入力①) 基本情報入力シート'!K126)</f>
        <v/>
      </c>
      <c r="K105" s="483" t="str">
        <f>IF('(入力①) 基本情報入力シート'!L126="","",'(入力①) 基本情報入力シート'!L126)</f>
        <v/>
      </c>
      <c r="L105" s="484" t="str">
        <f>IF('(入力①) 基本情報入力シート'!M126="","",'(入力①) 基本情報入力シート'!M126)</f>
        <v/>
      </c>
      <c r="M105" s="768" t="str">
        <f>IF('(入力①) 基本情報入力シート'!R126="","",'(入力①) 基本情報入力シート'!R126)</f>
        <v/>
      </c>
      <c r="N105" s="768" t="str">
        <f>IF('(入力①) 基本情報入力シート'!W126="","",'(入力①) 基本情報入力シート'!W126)</f>
        <v/>
      </c>
      <c r="O105" s="768" t="str">
        <f>IF('(入力①) 基本情報入力シート'!X126="","",'(入力①) 基本情報入力シート'!X126)</f>
        <v/>
      </c>
      <c r="P105" s="769" t="str">
        <f>IF('(入力①) 基本情報入力シート'!Y126="","",'(入力①) 基本情報入力シート'!Y126)</f>
        <v/>
      </c>
      <c r="Q105" s="770" t="str">
        <f>IF('(入力①) 基本情報入力シート'!Z126="","",'(入力①) 基本情報入力シート'!Z126)</f>
        <v/>
      </c>
      <c r="R105" s="779" t="str">
        <f>IF('(入力①) 基本情報入力シート'!AA126="","",'(入力①) 基本情報入力シート'!AA126)</f>
        <v/>
      </c>
      <c r="S105" s="485"/>
      <c r="T105" s="486"/>
      <c r="U105" s="487" t="str">
        <f>IF(P105="","",VLOOKUP(P105,【参考】数式用!$A$5:$I$38,MATCH(T105,【参考】数式用!$C$4:$G$4,0)+2,0))</f>
        <v/>
      </c>
      <c r="V105" s="204" t="s">
        <v>172</v>
      </c>
      <c r="W105" s="488"/>
      <c r="X105" s="203" t="s">
        <v>173</v>
      </c>
      <c r="Y105" s="488"/>
      <c r="Z105" s="297" t="s">
        <v>174</v>
      </c>
      <c r="AA105" s="488"/>
      <c r="AB105" s="203" t="s">
        <v>173</v>
      </c>
      <c r="AC105" s="488"/>
      <c r="AD105" s="203" t="s">
        <v>175</v>
      </c>
      <c r="AE105" s="489" t="s">
        <v>176</v>
      </c>
      <c r="AF105" s="490" t="str">
        <f t="shared" si="6"/>
        <v/>
      </c>
      <c r="AG105" s="694" t="s">
        <v>177</v>
      </c>
      <c r="AH105" s="492" t="str">
        <f t="shared" si="5"/>
        <v/>
      </c>
    </row>
    <row r="106" spans="1:34" ht="36.75" customHeight="1">
      <c r="A106" s="479">
        <f t="shared" si="7"/>
        <v>95</v>
      </c>
      <c r="B106" s="480" t="str">
        <f>IF('(入力①) 基本情報入力シート'!C127="","",'(入力①) 基本情報入力シート'!C127)</f>
        <v/>
      </c>
      <c r="C106" s="481" t="str">
        <f>IF('(入力①) 基本情報入力シート'!D127="","",'(入力①) 基本情報入力シート'!D127)</f>
        <v/>
      </c>
      <c r="D106" s="482" t="str">
        <f>IF('(入力①) 基本情報入力シート'!E127="","",'(入力①) 基本情報入力シート'!E127)</f>
        <v/>
      </c>
      <c r="E106" s="482" t="str">
        <f>IF('(入力①) 基本情報入力シート'!F127="","",'(入力①) 基本情報入力シート'!F127)</f>
        <v/>
      </c>
      <c r="F106" s="482" t="str">
        <f>IF('(入力①) 基本情報入力シート'!G127="","",'(入力①) 基本情報入力シート'!G127)</f>
        <v/>
      </c>
      <c r="G106" s="482" t="str">
        <f>IF('(入力①) 基本情報入力シート'!H127="","",'(入力①) 基本情報入力シート'!H127)</f>
        <v/>
      </c>
      <c r="H106" s="482" t="str">
        <f>IF('(入力①) 基本情報入力シート'!I127="","",'(入力①) 基本情報入力シート'!I127)</f>
        <v/>
      </c>
      <c r="I106" s="482" t="str">
        <f>IF('(入力①) 基本情報入力シート'!J127="","",'(入力①) 基本情報入力シート'!J127)</f>
        <v/>
      </c>
      <c r="J106" s="482" t="str">
        <f>IF('(入力①) 基本情報入力シート'!K127="","",'(入力①) 基本情報入力シート'!K127)</f>
        <v/>
      </c>
      <c r="K106" s="483" t="str">
        <f>IF('(入力①) 基本情報入力シート'!L127="","",'(入力①) 基本情報入力シート'!L127)</f>
        <v/>
      </c>
      <c r="L106" s="484" t="str">
        <f>IF('(入力①) 基本情報入力シート'!M127="","",'(入力①) 基本情報入力シート'!M127)</f>
        <v/>
      </c>
      <c r="M106" s="768" t="str">
        <f>IF('(入力①) 基本情報入力シート'!R127="","",'(入力①) 基本情報入力シート'!R127)</f>
        <v/>
      </c>
      <c r="N106" s="768" t="str">
        <f>IF('(入力①) 基本情報入力シート'!W127="","",'(入力①) 基本情報入力シート'!W127)</f>
        <v/>
      </c>
      <c r="O106" s="768" t="str">
        <f>IF('(入力①) 基本情報入力シート'!X127="","",'(入力①) 基本情報入力シート'!X127)</f>
        <v/>
      </c>
      <c r="P106" s="769" t="str">
        <f>IF('(入力①) 基本情報入力シート'!Y127="","",'(入力①) 基本情報入力シート'!Y127)</f>
        <v/>
      </c>
      <c r="Q106" s="770" t="str">
        <f>IF('(入力①) 基本情報入力シート'!Z127="","",'(入力①) 基本情報入力シート'!Z127)</f>
        <v/>
      </c>
      <c r="R106" s="779" t="str">
        <f>IF('(入力①) 基本情報入力シート'!AA127="","",'(入力①) 基本情報入力シート'!AA127)</f>
        <v/>
      </c>
      <c r="S106" s="485"/>
      <c r="T106" s="486"/>
      <c r="U106" s="487" t="str">
        <f>IF(P106="","",VLOOKUP(P106,【参考】数式用!$A$5:$I$38,MATCH(T106,【参考】数式用!$C$4:$G$4,0)+2,0))</f>
        <v/>
      </c>
      <c r="V106" s="204" t="s">
        <v>172</v>
      </c>
      <c r="W106" s="488"/>
      <c r="X106" s="203" t="s">
        <v>173</v>
      </c>
      <c r="Y106" s="488"/>
      <c r="Z106" s="297" t="s">
        <v>174</v>
      </c>
      <c r="AA106" s="488"/>
      <c r="AB106" s="203" t="s">
        <v>173</v>
      </c>
      <c r="AC106" s="488"/>
      <c r="AD106" s="203" t="s">
        <v>175</v>
      </c>
      <c r="AE106" s="489" t="s">
        <v>176</v>
      </c>
      <c r="AF106" s="490" t="str">
        <f t="shared" si="6"/>
        <v/>
      </c>
      <c r="AG106" s="694" t="s">
        <v>177</v>
      </c>
      <c r="AH106" s="492" t="str">
        <f t="shared" si="5"/>
        <v/>
      </c>
    </row>
    <row r="107" spans="1:34" ht="36.75" customHeight="1">
      <c r="A107" s="479">
        <f t="shared" si="7"/>
        <v>96</v>
      </c>
      <c r="B107" s="480" t="str">
        <f>IF('(入力①) 基本情報入力シート'!C128="","",'(入力①) 基本情報入力シート'!C128)</f>
        <v/>
      </c>
      <c r="C107" s="481" t="str">
        <f>IF('(入力①) 基本情報入力シート'!D128="","",'(入力①) 基本情報入力シート'!D128)</f>
        <v/>
      </c>
      <c r="D107" s="482" t="str">
        <f>IF('(入力①) 基本情報入力シート'!E128="","",'(入力①) 基本情報入力シート'!E128)</f>
        <v/>
      </c>
      <c r="E107" s="482" t="str">
        <f>IF('(入力①) 基本情報入力シート'!F128="","",'(入力①) 基本情報入力シート'!F128)</f>
        <v/>
      </c>
      <c r="F107" s="482" t="str">
        <f>IF('(入力①) 基本情報入力シート'!G128="","",'(入力①) 基本情報入力シート'!G128)</f>
        <v/>
      </c>
      <c r="G107" s="482" t="str">
        <f>IF('(入力①) 基本情報入力シート'!H128="","",'(入力①) 基本情報入力シート'!H128)</f>
        <v/>
      </c>
      <c r="H107" s="482" t="str">
        <f>IF('(入力①) 基本情報入力シート'!I128="","",'(入力①) 基本情報入力シート'!I128)</f>
        <v/>
      </c>
      <c r="I107" s="482" t="str">
        <f>IF('(入力①) 基本情報入力シート'!J128="","",'(入力①) 基本情報入力シート'!J128)</f>
        <v/>
      </c>
      <c r="J107" s="482" t="str">
        <f>IF('(入力①) 基本情報入力シート'!K128="","",'(入力①) 基本情報入力シート'!K128)</f>
        <v/>
      </c>
      <c r="K107" s="483" t="str">
        <f>IF('(入力①) 基本情報入力シート'!L128="","",'(入力①) 基本情報入力シート'!L128)</f>
        <v/>
      </c>
      <c r="L107" s="484" t="str">
        <f>IF('(入力①) 基本情報入力シート'!M128="","",'(入力①) 基本情報入力シート'!M128)</f>
        <v/>
      </c>
      <c r="M107" s="768" t="str">
        <f>IF('(入力①) 基本情報入力シート'!R128="","",'(入力①) 基本情報入力シート'!R128)</f>
        <v/>
      </c>
      <c r="N107" s="768" t="str">
        <f>IF('(入力①) 基本情報入力シート'!W128="","",'(入力①) 基本情報入力シート'!W128)</f>
        <v/>
      </c>
      <c r="O107" s="768" t="str">
        <f>IF('(入力①) 基本情報入力シート'!X128="","",'(入力①) 基本情報入力シート'!X128)</f>
        <v/>
      </c>
      <c r="P107" s="769" t="str">
        <f>IF('(入力①) 基本情報入力シート'!Y128="","",'(入力①) 基本情報入力シート'!Y128)</f>
        <v/>
      </c>
      <c r="Q107" s="770" t="str">
        <f>IF('(入力①) 基本情報入力シート'!Z128="","",'(入力①) 基本情報入力シート'!Z128)</f>
        <v/>
      </c>
      <c r="R107" s="779" t="str">
        <f>IF('(入力①) 基本情報入力シート'!AA128="","",'(入力①) 基本情報入力シート'!AA128)</f>
        <v/>
      </c>
      <c r="S107" s="485"/>
      <c r="T107" s="486"/>
      <c r="U107" s="487" t="str">
        <f>IF(P107="","",VLOOKUP(P107,【参考】数式用!$A$5:$I$38,MATCH(T107,【参考】数式用!$C$4:$G$4,0)+2,0))</f>
        <v/>
      </c>
      <c r="V107" s="204" t="s">
        <v>172</v>
      </c>
      <c r="W107" s="488"/>
      <c r="X107" s="203" t="s">
        <v>173</v>
      </c>
      <c r="Y107" s="488"/>
      <c r="Z107" s="297" t="s">
        <v>174</v>
      </c>
      <c r="AA107" s="488"/>
      <c r="AB107" s="203" t="s">
        <v>173</v>
      </c>
      <c r="AC107" s="488"/>
      <c r="AD107" s="203" t="s">
        <v>175</v>
      </c>
      <c r="AE107" s="489" t="s">
        <v>176</v>
      </c>
      <c r="AF107" s="490" t="str">
        <f t="shared" si="6"/>
        <v/>
      </c>
      <c r="AG107" s="694" t="s">
        <v>177</v>
      </c>
      <c r="AH107" s="492" t="str">
        <f t="shared" si="5"/>
        <v/>
      </c>
    </row>
    <row r="108" spans="1:34" ht="36.75" customHeight="1">
      <c r="A108" s="479">
        <f t="shared" si="7"/>
        <v>97</v>
      </c>
      <c r="B108" s="480" t="str">
        <f>IF('(入力①) 基本情報入力シート'!C129="","",'(入力①) 基本情報入力シート'!C129)</f>
        <v/>
      </c>
      <c r="C108" s="481" t="str">
        <f>IF('(入力①) 基本情報入力シート'!D129="","",'(入力①) 基本情報入力シート'!D129)</f>
        <v/>
      </c>
      <c r="D108" s="482" t="str">
        <f>IF('(入力①) 基本情報入力シート'!E129="","",'(入力①) 基本情報入力シート'!E129)</f>
        <v/>
      </c>
      <c r="E108" s="482" t="str">
        <f>IF('(入力①) 基本情報入力シート'!F129="","",'(入力①) 基本情報入力シート'!F129)</f>
        <v/>
      </c>
      <c r="F108" s="482" t="str">
        <f>IF('(入力①) 基本情報入力シート'!G129="","",'(入力①) 基本情報入力シート'!G129)</f>
        <v/>
      </c>
      <c r="G108" s="482" t="str">
        <f>IF('(入力①) 基本情報入力シート'!H129="","",'(入力①) 基本情報入力シート'!H129)</f>
        <v/>
      </c>
      <c r="H108" s="482" t="str">
        <f>IF('(入力①) 基本情報入力シート'!I129="","",'(入力①) 基本情報入力シート'!I129)</f>
        <v/>
      </c>
      <c r="I108" s="482" t="str">
        <f>IF('(入力①) 基本情報入力シート'!J129="","",'(入力①) 基本情報入力シート'!J129)</f>
        <v/>
      </c>
      <c r="J108" s="482" t="str">
        <f>IF('(入力①) 基本情報入力シート'!K129="","",'(入力①) 基本情報入力シート'!K129)</f>
        <v/>
      </c>
      <c r="K108" s="483" t="str">
        <f>IF('(入力①) 基本情報入力シート'!L129="","",'(入力①) 基本情報入力シート'!L129)</f>
        <v/>
      </c>
      <c r="L108" s="484" t="str">
        <f>IF('(入力①) 基本情報入力シート'!M129="","",'(入力①) 基本情報入力シート'!M129)</f>
        <v/>
      </c>
      <c r="M108" s="768" t="str">
        <f>IF('(入力①) 基本情報入力シート'!R129="","",'(入力①) 基本情報入力シート'!R129)</f>
        <v/>
      </c>
      <c r="N108" s="768" t="str">
        <f>IF('(入力①) 基本情報入力シート'!W129="","",'(入力①) 基本情報入力シート'!W129)</f>
        <v/>
      </c>
      <c r="O108" s="768" t="str">
        <f>IF('(入力①) 基本情報入力シート'!X129="","",'(入力①) 基本情報入力シート'!X129)</f>
        <v/>
      </c>
      <c r="P108" s="769" t="str">
        <f>IF('(入力①) 基本情報入力シート'!Y129="","",'(入力①) 基本情報入力シート'!Y129)</f>
        <v/>
      </c>
      <c r="Q108" s="770" t="str">
        <f>IF('(入力①) 基本情報入力シート'!Z129="","",'(入力①) 基本情報入力シート'!Z129)</f>
        <v/>
      </c>
      <c r="R108" s="779" t="str">
        <f>IF('(入力①) 基本情報入力シート'!AA129="","",'(入力①) 基本情報入力シート'!AA129)</f>
        <v/>
      </c>
      <c r="S108" s="485"/>
      <c r="T108" s="486"/>
      <c r="U108" s="487" t="str">
        <f>IF(P108="","",VLOOKUP(P108,【参考】数式用!$A$5:$I$38,MATCH(T108,【参考】数式用!$C$4:$G$4,0)+2,0))</f>
        <v/>
      </c>
      <c r="V108" s="204" t="s">
        <v>172</v>
      </c>
      <c r="W108" s="488"/>
      <c r="X108" s="203" t="s">
        <v>173</v>
      </c>
      <c r="Y108" s="488"/>
      <c r="Z108" s="297" t="s">
        <v>174</v>
      </c>
      <c r="AA108" s="488"/>
      <c r="AB108" s="203" t="s">
        <v>173</v>
      </c>
      <c r="AC108" s="488"/>
      <c r="AD108" s="203" t="s">
        <v>175</v>
      </c>
      <c r="AE108" s="489" t="s">
        <v>176</v>
      </c>
      <c r="AF108" s="490" t="str">
        <f t="shared" si="6"/>
        <v/>
      </c>
      <c r="AG108" s="694" t="s">
        <v>177</v>
      </c>
      <c r="AH108" s="492" t="str">
        <f t="shared" si="5"/>
        <v/>
      </c>
    </row>
    <row r="109" spans="1:34" ht="36.75" customHeight="1">
      <c r="A109" s="479">
        <f t="shared" si="7"/>
        <v>98</v>
      </c>
      <c r="B109" s="480" t="str">
        <f>IF('(入力①) 基本情報入力シート'!C130="","",'(入力①) 基本情報入力シート'!C130)</f>
        <v/>
      </c>
      <c r="C109" s="481" t="str">
        <f>IF('(入力①) 基本情報入力シート'!D130="","",'(入力①) 基本情報入力シート'!D130)</f>
        <v/>
      </c>
      <c r="D109" s="482" t="str">
        <f>IF('(入力①) 基本情報入力シート'!E130="","",'(入力①) 基本情報入力シート'!E130)</f>
        <v/>
      </c>
      <c r="E109" s="482" t="str">
        <f>IF('(入力①) 基本情報入力シート'!F130="","",'(入力①) 基本情報入力シート'!F130)</f>
        <v/>
      </c>
      <c r="F109" s="482" t="str">
        <f>IF('(入力①) 基本情報入力シート'!G130="","",'(入力①) 基本情報入力シート'!G130)</f>
        <v/>
      </c>
      <c r="G109" s="482" t="str">
        <f>IF('(入力①) 基本情報入力シート'!H130="","",'(入力①) 基本情報入力シート'!H130)</f>
        <v/>
      </c>
      <c r="H109" s="482" t="str">
        <f>IF('(入力①) 基本情報入力シート'!I130="","",'(入力①) 基本情報入力シート'!I130)</f>
        <v/>
      </c>
      <c r="I109" s="482" t="str">
        <f>IF('(入力①) 基本情報入力シート'!J130="","",'(入力①) 基本情報入力シート'!J130)</f>
        <v/>
      </c>
      <c r="J109" s="482" t="str">
        <f>IF('(入力①) 基本情報入力シート'!K130="","",'(入力①) 基本情報入力シート'!K130)</f>
        <v/>
      </c>
      <c r="K109" s="483" t="str">
        <f>IF('(入力①) 基本情報入力シート'!L130="","",'(入力①) 基本情報入力シート'!L130)</f>
        <v/>
      </c>
      <c r="L109" s="484" t="str">
        <f>IF('(入力①) 基本情報入力シート'!M130="","",'(入力①) 基本情報入力シート'!M130)</f>
        <v/>
      </c>
      <c r="M109" s="768" t="str">
        <f>IF('(入力①) 基本情報入力シート'!R130="","",'(入力①) 基本情報入力シート'!R130)</f>
        <v/>
      </c>
      <c r="N109" s="768" t="str">
        <f>IF('(入力①) 基本情報入力シート'!W130="","",'(入力①) 基本情報入力シート'!W130)</f>
        <v/>
      </c>
      <c r="O109" s="768" t="str">
        <f>IF('(入力①) 基本情報入力シート'!X130="","",'(入力①) 基本情報入力シート'!X130)</f>
        <v/>
      </c>
      <c r="P109" s="769" t="str">
        <f>IF('(入力①) 基本情報入力シート'!Y130="","",'(入力①) 基本情報入力シート'!Y130)</f>
        <v/>
      </c>
      <c r="Q109" s="770" t="str">
        <f>IF('(入力①) 基本情報入力シート'!Z130="","",'(入力①) 基本情報入力シート'!Z130)</f>
        <v/>
      </c>
      <c r="R109" s="779" t="str">
        <f>IF('(入力①) 基本情報入力シート'!AA130="","",'(入力①) 基本情報入力シート'!AA130)</f>
        <v/>
      </c>
      <c r="S109" s="485"/>
      <c r="T109" s="486"/>
      <c r="U109" s="487" t="str">
        <f>IF(P109="","",VLOOKUP(P109,【参考】数式用!$A$5:$I$38,MATCH(T109,【参考】数式用!$C$4:$G$4,0)+2,0))</f>
        <v/>
      </c>
      <c r="V109" s="204" t="s">
        <v>172</v>
      </c>
      <c r="W109" s="488"/>
      <c r="X109" s="203" t="s">
        <v>173</v>
      </c>
      <c r="Y109" s="488"/>
      <c r="Z109" s="297" t="s">
        <v>174</v>
      </c>
      <c r="AA109" s="488"/>
      <c r="AB109" s="203" t="s">
        <v>173</v>
      </c>
      <c r="AC109" s="488"/>
      <c r="AD109" s="203" t="s">
        <v>175</v>
      </c>
      <c r="AE109" s="489" t="s">
        <v>176</v>
      </c>
      <c r="AF109" s="490" t="str">
        <f t="shared" si="6"/>
        <v/>
      </c>
      <c r="AG109" s="694" t="s">
        <v>177</v>
      </c>
      <c r="AH109" s="492" t="str">
        <f t="shared" si="5"/>
        <v/>
      </c>
    </row>
    <row r="110" spans="1:34" ht="36.75" customHeight="1">
      <c r="A110" s="479">
        <f t="shared" si="7"/>
        <v>99</v>
      </c>
      <c r="B110" s="480" t="str">
        <f>IF('(入力①) 基本情報入力シート'!C131="","",'(入力①) 基本情報入力シート'!C131)</f>
        <v/>
      </c>
      <c r="C110" s="481" t="str">
        <f>IF('(入力①) 基本情報入力シート'!D131="","",'(入力①) 基本情報入力シート'!D131)</f>
        <v/>
      </c>
      <c r="D110" s="482" t="str">
        <f>IF('(入力①) 基本情報入力シート'!E131="","",'(入力①) 基本情報入力シート'!E131)</f>
        <v/>
      </c>
      <c r="E110" s="482" t="str">
        <f>IF('(入力①) 基本情報入力シート'!F131="","",'(入力①) 基本情報入力シート'!F131)</f>
        <v/>
      </c>
      <c r="F110" s="482" t="str">
        <f>IF('(入力①) 基本情報入力シート'!G131="","",'(入力①) 基本情報入力シート'!G131)</f>
        <v/>
      </c>
      <c r="G110" s="482" t="str">
        <f>IF('(入力①) 基本情報入力シート'!H131="","",'(入力①) 基本情報入力シート'!H131)</f>
        <v/>
      </c>
      <c r="H110" s="482" t="str">
        <f>IF('(入力①) 基本情報入力シート'!I131="","",'(入力①) 基本情報入力シート'!I131)</f>
        <v/>
      </c>
      <c r="I110" s="482" t="str">
        <f>IF('(入力①) 基本情報入力シート'!J131="","",'(入力①) 基本情報入力シート'!J131)</f>
        <v/>
      </c>
      <c r="J110" s="482" t="str">
        <f>IF('(入力①) 基本情報入力シート'!K131="","",'(入力①) 基本情報入力シート'!K131)</f>
        <v/>
      </c>
      <c r="K110" s="483" t="str">
        <f>IF('(入力①) 基本情報入力シート'!L131="","",'(入力①) 基本情報入力シート'!L131)</f>
        <v/>
      </c>
      <c r="L110" s="484" t="str">
        <f>IF('(入力①) 基本情報入力シート'!M131="","",'(入力①) 基本情報入力シート'!M131)</f>
        <v/>
      </c>
      <c r="M110" s="768" t="str">
        <f>IF('(入力①) 基本情報入力シート'!R131="","",'(入力①) 基本情報入力シート'!R131)</f>
        <v/>
      </c>
      <c r="N110" s="768" t="str">
        <f>IF('(入力①) 基本情報入力シート'!W131="","",'(入力①) 基本情報入力シート'!W131)</f>
        <v/>
      </c>
      <c r="O110" s="768" t="str">
        <f>IF('(入力①) 基本情報入力シート'!X131="","",'(入力①) 基本情報入力シート'!X131)</f>
        <v/>
      </c>
      <c r="P110" s="769" t="str">
        <f>IF('(入力①) 基本情報入力シート'!Y131="","",'(入力①) 基本情報入力シート'!Y131)</f>
        <v/>
      </c>
      <c r="Q110" s="770" t="str">
        <f>IF('(入力①) 基本情報入力シート'!Z131="","",'(入力①) 基本情報入力シート'!Z131)</f>
        <v/>
      </c>
      <c r="R110" s="779" t="str">
        <f>IF('(入力①) 基本情報入力シート'!AA131="","",'(入力①) 基本情報入力シート'!AA131)</f>
        <v/>
      </c>
      <c r="S110" s="485"/>
      <c r="T110" s="486"/>
      <c r="U110" s="487" t="str">
        <f>IF(P110="","",VLOOKUP(P110,【参考】数式用!$A$5:$I$38,MATCH(T110,【参考】数式用!$C$4:$G$4,0)+2,0))</f>
        <v/>
      </c>
      <c r="V110" s="204" t="s">
        <v>172</v>
      </c>
      <c r="W110" s="488"/>
      <c r="X110" s="203" t="s">
        <v>173</v>
      </c>
      <c r="Y110" s="488"/>
      <c r="Z110" s="297" t="s">
        <v>174</v>
      </c>
      <c r="AA110" s="488"/>
      <c r="AB110" s="203" t="s">
        <v>173</v>
      </c>
      <c r="AC110" s="488"/>
      <c r="AD110" s="203" t="s">
        <v>175</v>
      </c>
      <c r="AE110" s="489" t="s">
        <v>176</v>
      </c>
      <c r="AF110" s="490" t="str">
        <f t="shared" si="6"/>
        <v/>
      </c>
      <c r="AG110" s="694" t="s">
        <v>177</v>
      </c>
      <c r="AH110" s="492" t="str">
        <f t="shared" si="5"/>
        <v/>
      </c>
    </row>
    <row r="111" spans="1:34" ht="36.75" customHeight="1">
      <c r="A111" s="479">
        <f t="shared" si="7"/>
        <v>100</v>
      </c>
      <c r="B111" s="480" t="str">
        <f>IF('(入力①) 基本情報入力シート'!C132="","",'(入力①) 基本情報入力シート'!C132)</f>
        <v/>
      </c>
      <c r="C111" s="481" t="str">
        <f>IF('(入力①) 基本情報入力シート'!D132="","",'(入力①) 基本情報入力シート'!D132)</f>
        <v/>
      </c>
      <c r="D111" s="482" t="str">
        <f>IF('(入力①) 基本情報入力シート'!E132="","",'(入力①) 基本情報入力シート'!E132)</f>
        <v/>
      </c>
      <c r="E111" s="482" t="str">
        <f>IF('(入力①) 基本情報入力シート'!F132="","",'(入力①) 基本情報入力シート'!F132)</f>
        <v/>
      </c>
      <c r="F111" s="482" t="str">
        <f>IF('(入力①) 基本情報入力シート'!G132="","",'(入力①) 基本情報入力シート'!G132)</f>
        <v/>
      </c>
      <c r="G111" s="482" t="str">
        <f>IF('(入力①) 基本情報入力シート'!H132="","",'(入力①) 基本情報入力シート'!H132)</f>
        <v/>
      </c>
      <c r="H111" s="482" t="str">
        <f>IF('(入力①) 基本情報入力シート'!I132="","",'(入力①) 基本情報入力シート'!I132)</f>
        <v/>
      </c>
      <c r="I111" s="482" t="str">
        <f>IF('(入力①) 基本情報入力シート'!J132="","",'(入力①) 基本情報入力シート'!J132)</f>
        <v/>
      </c>
      <c r="J111" s="482" t="str">
        <f>IF('(入力①) 基本情報入力シート'!K132="","",'(入力①) 基本情報入力シート'!K132)</f>
        <v/>
      </c>
      <c r="K111" s="483" t="str">
        <f>IF('(入力①) 基本情報入力シート'!L132="","",'(入力①) 基本情報入力シート'!L132)</f>
        <v/>
      </c>
      <c r="L111" s="484" t="str">
        <f>IF('(入力①) 基本情報入力シート'!M132="","",'(入力①) 基本情報入力シート'!M132)</f>
        <v/>
      </c>
      <c r="M111" s="768" t="str">
        <f>IF('(入力①) 基本情報入力シート'!R132="","",'(入力①) 基本情報入力シート'!R132)</f>
        <v/>
      </c>
      <c r="N111" s="768" t="str">
        <f>IF('(入力①) 基本情報入力シート'!W132="","",'(入力①) 基本情報入力シート'!W132)</f>
        <v/>
      </c>
      <c r="O111" s="768" t="str">
        <f>IF('(入力①) 基本情報入力シート'!X132="","",'(入力①) 基本情報入力シート'!X132)</f>
        <v/>
      </c>
      <c r="P111" s="769" t="str">
        <f>IF('(入力①) 基本情報入力シート'!Y132="","",'(入力①) 基本情報入力シート'!Y132)</f>
        <v/>
      </c>
      <c r="Q111" s="770" t="str">
        <f>IF('(入力①) 基本情報入力シート'!Z132="","",'(入力①) 基本情報入力シート'!Z132)</f>
        <v/>
      </c>
      <c r="R111" s="779" t="str">
        <f>IF('(入力①) 基本情報入力シート'!AA132="","",'(入力①) 基本情報入力シート'!AA132)</f>
        <v/>
      </c>
      <c r="S111" s="485"/>
      <c r="T111" s="486"/>
      <c r="U111" s="487" t="str">
        <f>IF(P111="","",VLOOKUP(P111,【参考】数式用!$A$5:$I$38,MATCH(T111,【参考】数式用!$C$4:$G$4,0)+2,0))</f>
        <v/>
      </c>
      <c r="V111" s="204" t="s">
        <v>172</v>
      </c>
      <c r="W111" s="488"/>
      <c r="X111" s="203" t="s">
        <v>173</v>
      </c>
      <c r="Y111" s="488"/>
      <c r="Z111" s="297" t="s">
        <v>174</v>
      </c>
      <c r="AA111" s="488"/>
      <c r="AB111" s="203" t="s">
        <v>173</v>
      </c>
      <c r="AC111" s="488"/>
      <c r="AD111" s="203" t="s">
        <v>175</v>
      </c>
      <c r="AE111" s="489" t="s">
        <v>176</v>
      </c>
      <c r="AF111" s="490" t="str">
        <f t="shared" si="6"/>
        <v/>
      </c>
      <c r="AG111" s="694" t="s">
        <v>177</v>
      </c>
      <c r="AH111" s="492" t="str">
        <f t="shared" si="5"/>
        <v/>
      </c>
    </row>
  </sheetData>
  <sheetProtection sheet="1" formatCells="0" formatColumns="0" formatRows="0" insertRows="0" deleteRows="0" autoFilter="0"/>
  <autoFilter ref="L11:AH11" xr:uid="{00000000-0009-0000-0000-000002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200-000000000000}"/>
    <dataValidation type="list" allowBlank="1" showInputMessage="1" showErrorMessage="1" sqref="T12:T111" xr:uid="{00000000-0002-0000-0200-000001000000}">
      <formula1>"加算Ⅰ,加算Ⅱ,加算Ⅲ"</formula1>
    </dataValidation>
    <dataValidation type="list" allowBlank="1" showInputMessage="1" showErrorMessage="1" sqref="S12:S111" xr:uid="{00000000-0002-0000-0200-000002000000}">
      <formula1>"新規,継続,区分変更"</formula1>
    </dataValidation>
  </dataValidations>
  <pageMargins left="0.39370078740157483" right="0.39370078740157483" top="0.6692913385826772" bottom="0.43307086614173229" header="0.31496062992125984" footer="0.35433070866141736"/>
  <pageSetup paperSize="9" scale="50"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'(入力③)別紙様式2-1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15"/>
  <sheetViews>
    <sheetView view="pageBreakPreview" zoomScale="70" zoomScaleNormal="70" zoomScaleSheetLayoutView="70" workbookViewId="0">
      <selection activeCell="S12" sqref="S12"/>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49" t="s">
        <v>136</v>
      </c>
      <c r="B1" s="176"/>
      <c r="C1" s="176"/>
      <c r="D1" s="176"/>
      <c r="E1" s="176"/>
      <c r="F1" s="176"/>
      <c r="G1" s="176"/>
      <c r="H1" s="179" t="s">
        <v>403</v>
      </c>
      <c r="I1" s="176"/>
      <c r="J1" s="176"/>
      <c r="K1" s="176"/>
      <c r="L1" s="176"/>
      <c r="M1" s="176"/>
      <c r="N1" s="176"/>
      <c r="O1" s="176"/>
      <c r="P1" s="176"/>
      <c r="Q1" s="176"/>
      <c r="R1" s="176"/>
      <c r="S1" s="176"/>
      <c r="T1" s="176"/>
      <c r="U1" s="176"/>
      <c r="V1" s="176"/>
      <c r="W1" s="176"/>
      <c r="X1" s="176"/>
      <c r="Y1" s="176"/>
      <c r="Z1" s="176"/>
      <c r="AA1" s="177"/>
      <c r="AB1" s="177"/>
      <c r="AC1" s="177"/>
      <c r="AD1" s="177"/>
      <c r="AE1" s="177"/>
      <c r="AF1" s="177"/>
      <c r="AG1" s="177"/>
      <c r="AH1" s="177"/>
      <c r="AI1" s="177"/>
      <c r="AJ1" s="176"/>
      <c r="AK1" s="176"/>
      <c r="AL1" s="176"/>
      <c r="AM1" s="176"/>
      <c r="AN1" s="176"/>
      <c r="AO1" s="176"/>
      <c r="AP1" s="176"/>
      <c r="AQ1" s="176"/>
      <c r="AR1" s="176"/>
      <c r="AS1" s="176"/>
      <c r="AT1" s="176"/>
      <c r="AU1" s="176"/>
    </row>
    <row r="2" spans="1:47" ht="21" customHeight="1" thickBot="1">
      <c r="A2" s="176"/>
      <c r="B2" s="179"/>
      <c r="C2" s="179"/>
      <c r="D2" s="179"/>
      <c r="E2" s="179"/>
      <c r="F2" s="179"/>
      <c r="G2" s="179"/>
      <c r="H2" s="179"/>
      <c r="I2" s="179"/>
      <c r="J2" s="179"/>
      <c r="K2" s="179"/>
      <c r="L2" s="179"/>
      <c r="M2" s="179"/>
      <c r="N2" s="179"/>
      <c r="O2" s="179"/>
      <c r="P2" s="179"/>
      <c r="Q2" s="176"/>
      <c r="R2" s="176"/>
      <c r="S2" s="176"/>
      <c r="T2" s="176"/>
      <c r="U2" s="176"/>
      <c r="V2" s="176"/>
      <c r="W2" s="176"/>
      <c r="X2" s="179"/>
      <c r="Y2" s="179"/>
      <c r="Z2" s="179"/>
      <c r="AA2" s="177"/>
      <c r="AB2" s="177"/>
      <c r="AC2" s="177"/>
      <c r="AD2" s="177"/>
      <c r="AE2" s="450"/>
      <c r="AF2" s="450"/>
      <c r="AG2" s="450"/>
      <c r="AH2" s="450"/>
      <c r="AI2" s="450"/>
      <c r="AJ2" s="176"/>
      <c r="AK2" s="176"/>
      <c r="AL2" s="176"/>
      <c r="AM2" s="176"/>
      <c r="AN2" s="176"/>
      <c r="AO2" s="176"/>
      <c r="AP2" s="176"/>
      <c r="AQ2" s="176"/>
      <c r="AR2" s="176"/>
      <c r="AS2" s="176"/>
      <c r="AT2" s="176"/>
      <c r="AU2" s="176"/>
    </row>
    <row r="3" spans="1:47" ht="27" customHeight="1" thickBot="1">
      <c r="A3" s="903" t="s">
        <v>6</v>
      </c>
      <c r="B3" s="903"/>
      <c r="C3" s="904"/>
      <c r="D3" s="900" t="str">
        <f>IF('(入力①) 基本情報入力シート'!M16="","",'(入力①) 基本情報入力シート'!M16)</f>
        <v/>
      </c>
      <c r="E3" s="901"/>
      <c r="F3" s="901"/>
      <c r="G3" s="901"/>
      <c r="H3" s="901"/>
      <c r="I3" s="901"/>
      <c r="J3" s="901"/>
      <c r="K3" s="901"/>
      <c r="L3" s="901"/>
      <c r="M3" s="901"/>
      <c r="N3" s="901"/>
      <c r="O3" s="902"/>
      <c r="P3" s="451"/>
      <c r="Q3" s="452"/>
      <c r="R3" s="452"/>
      <c r="S3" s="176"/>
      <c r="T3" s="176"/>
      <c r="U3" s="176"/>
      <c r="V3" s="176"/>
      <c r="W3" s="452"/>
      <c r="X3" s="452"/>
      <c r="Y3" s="452"/>
      <c r="Z3" s="452"/>
      <c r="AA3" s="176"/>
      <c r="AB3" s="176"/>
      <c r="AC3" s="176"/>
      <c r="AD3" s="176"/>
      <c r="AE3" s="176"/>
      <c r="AF3" s="176"/>
      <c r="AG3" s="176"/>
      <c r="AH3" s="176"/>
      <c r="AI3" s="176"/>
      <c r="AJ3" s="176"/>
      <c r="AK3" s="176"/>
      <c r="AL3" s="176"/>
      <c r="AM3" s="176"/>
      <c r="AN3" s="176"/>
      <c r="AO3" s="176"/>
      <c r="AP3" s="176"/>
      <c r="AQ3" s="176"/>
      <c r="AR3" s="176"/>
      <c r="AS3" s="176"/>
      <c r="AT3" s="176"/>
      <c r="AU3" s="176"/>
    </row>
    <row r="4" spans="1:47" ht="21" customHeight="1" thickBot="1">
      <c r="A4" s="453"/>
      <c r="B4" s="453"/>
      <c r="C4" s="453"/>
      <c r="D4" s="454"/>
      <c r="E4" s="454"/>
      <c r="F4" s="454"/>
      <c r="G4" s="454"/>
      <c r="H4" s="454"/>
      <c r="I4" s="454"/>
      <c r="J4" s="454"/>
      <c r="K4" s="454"/>
      <c r="L4" s="454"/>
      <c r="M4" s="454"/>
      <c r="N4" s="454"/>
      <c r="O4" s="454"/>
      <c r="P4" s="454"/>
      <c r="Q4" s="452"/>
      <c r="R4" s="452"/>
      <c r="S4" s="176"/>
      <c r="T4" s="176"/>
      <c r="U4" s="176"/>
      <c r="V4" s="176"/>
      <c r="W4" s="452"/>
      <c r="X4" s="452"/>
      <c r="Y4" s="452"/>
      <c r="Z4" s="452"/>
      <c r="AA4" s="176"/>
      <c r="AB4" s="176"/>
      <c r="AC4" s="176"/>
      <c r="AD4" s="176"/>
      <c r="AE4" s="176"/>
      <c r="AF4" s="176"/>
      <c r="AG4" s="176"/>
      <c r="AH4" s="176"/>
      <c r="AI4" s="176"/>
      <c r="AJ4" s="176"/>
      <c r="AK4" s="176"/>
      <c r="AL4" s="176"/>
      <c r="AM4" s="176"/>
      <c r="AN4" s="176"/>
      <c r="AO4" s="176"/>
      <c r="AP4" s="176"/>
      <c r="AQ4" s="176"/>
      <c r="AR4" s="176"/>
      <c r="AS4" s="176"/>
      <c r="AT4" s="176"/>
      <c r="AU4" s="176"/>
    </row>
    <row r="5" spans="1:47" ht="27" customHeight="1" thickBot="1">
      <c r="A5" s="493" t="s">
        <v>469</v>
      </c>
      <c r="B5" s="494"/>
      <c r="C5" s="494"/>
      <c r="D5" s="495"/>
      <c r="E5" s="495"/>
      <c r="F5" s="495"/>
      <c r="G5" s="495"/>
      <c r="H5" s="495"/>
      <c r="I5" s="495"/>
      <c r="J5" s="495"/>
      <c r="K5" s="495"/>
      <c r="L5" s="495"/>
      <c r="M5" s="495"/>
      <c r="N5" s="495"/>
      <c r="O5" s="496" t="str">
        <f>IF((SUM(AI12:AI111))=0,"",SUM(AI12:AI111))</f>
        <v/>
      </c>
      <c r="P5" s="454"/>
      <c r="Q5" s="176"/>
      <c r="R5" s="452"/>
      <c r="S5" s="182"/>
      <c r="T5" s="182"/>
      <c r="U5" s="182"/>
      <c r="V5" s="182"/>
      <c r="W5" s="452"/>
      <c r="X5" s="452"/>
      <c r="Y5" s="452"/>
      <c r="Z5" s="452"/>
      <c r="AA5" s="182"/>
      <c r="AB5" s="182"/>
      <c r="AC5" s="182"/>
      <c r="AD5" s="182"/>
      <c r="AE5" s="182"/>
      <c r="AF5" s="182"/>
      <c r="AG5" s="182"/>
      <c r="AH5" s="182"/>
      <c r="AI5" s="182"/>
      <c r="AJ5" s="176"/>
      <c r="AK5" s="176"/>
      <c r="AL5" s="176"/>
      <c r="AM5" s="176"/>
      <c r="AN5" s="176"/>
      <c r="AO5" s="176"/>
      <c r="AP5" s="176"/>
      <c r="AQ5" s="176"/>
      <c r="AR5" s="176"/>
      <c r="AS5" s="176"/>
      <c r="AT5" s="176"/>
      <c r="AU5" s="176"/>
    </row>
    <row r="6" spans="1:47" ht="21" customHeight="1" thickBot="1">
      <c r="A6" s="176"/>
      <c r="B6" s="176"/>
      <c r="C6" s="176"/>
      <c r="D6" s="176"/>
      <c r="E6" s="176"/>
      <c r="F6" s="176"/>
      <c r="G6" s="176"/>
      <c r="H6" s="176"/>
      <c r="I6" s="176"/>
      <c r="J6" s="176"/>
      <c r="K6" s="176"/>
      <c r="L6" s="176"/>
      <c r="M6" s="176"/>
      <c r="N6" s="176"/>
      <c r="O6" s="176"/>
      <c r="P6" s="176"/>
      <c r="Q6" s="205"/>
      <c r="R6" s="205"/>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row>
    <row r="7" spans="1:47" ht="18" customHeight="1">
      <c r="A7" s="907"/>
      <c r="B7" s="909" t="s">
        <v>7</v>
      </c>
      <c r="C7" s="910"/>
      <c r="D7" s="910"/>
      <c r="E7" s="910"/>
      <c r="F7" s="910"/>
      <c r="G7" s="910"/>
      <c r="H7" s="910"/>
      <c r="I7" s="910"/>
      <c r="J7" s="910"/>
      <c r="K7" s="911"/>
      <c r="L7" s="915" t="s">
        <v>108</v>
      </c>
      <c r="M7" s="950" t="s">
        <v>182</v>
      </c>
      <c r="N7" s="931"/>
      <c r="O7" s="917" t="s">
        <v>126</v>
      </c>
      <c r="P7" s="919" t="s">
        <v>68</v>
      </c>
      <c r="Q7" s="921" t="s">
        <v>412</v>
      </c>
      <c r="R7" s="929" t="s">
        <v>116</v>
      </c>
      <c r="S7" s="497" t="s">
        <v>448</v>
      </c>
      <c r="T7" s="498"/>
      <c r="U7" s="498"/>
      <c r="V7" s="499"/>
      <c r="W7" s="499"/>
      <c r="X7" s="499"/>
      <c r="Y7" s="499"/>
      <c r="Z7" s="499"/>
      <c r="AA7" s="499"/>
      <c r="AB7" s="499"/>
      <c r="AC7" s="499"/>
      <c r="AD7" s="499"/>
      <c r="AE7" s="499"/>
      <c r="AF7" s="499"/>
      <c r="AG7" s="499"/>
      <c r="AH7" s="499"/>
      <c r="AI7" s="500"/>
      <c r="AJ7" s="176"/>
      <c r="AK7" s="176"/>
      <c r="AL7" s="176"/>
      <c r="AM7" s="176"/>
      <c r="AN7" s="176"/>
      <c r="AO7" s="176"/>
      <c r="AP7" s="176"/>
      <c r="AQ7" s="176"/>
      <c r="AR7" s="176"/>
      <c r="AS7" s="176"/>
      <c r="AT7" s="176"/>
      <c r="AU7" s="176"/>
    </row>
    <row r="8" spans="1:47" ht="14.25" customHeight="1">
      <c r="A8" s="908"/>
      <c r="B8" s="912"/>
      <c r="C8" s="913"/>
      <c r="D8" s="913"/>
      <c r="E8" s="913"/>
      <c r="F8" s="913"/>
      <c r="G8" s="913"/>
      <c r="H8" s="913"/>
      <c r="I8" s="913"/>
      <c r="J8" s="913"/>
      <c r="K8" s="914"/>
      <c r="L8" s="916"/>
      <c r="M8" s="927"/>
      <c r="N8" s="928"/>
      <c r="O8" s="918"/>
      <c r="P8" s="920"/>
      <c r="Q8" s="922"/>
      <c r="R8" s="947"/>
      <c r="S8" s="501"/>
      <c r="T8" s="943" t="s">
        <v>10</v>
      </c>
      <c r="U8" s="944"/>
      <c r="V8" s="502" t="s">
        <v>34</v>
      </c>
      <c r="W8" s="945" t="s">
        <v>28</v>
      </c>
      <c r="X8" s="946"/>
      <c r="Y8" s="946"/>
      <c r="Z8" s="946"/>
      <c r="AA8" s="946"/>
      <c r="AB8" s="946"/>
      <c r="AC8" s="946"/>
      <c r="AD8" s="946"/>
      <c r="AE8" s="946"/>
      <c r="AF8" s="946"/>
      <c r="AG8" s="946"/>
      <c r="AH8" s="946"/>
      <c r="AI8" s="503" t="s">
        <v>15</v>
      </c>
      <c r="AJ8" s="176"/>
      <c r="AK8" s="176"/>
      <c r="AL8" s="176"/>
      <c r="AM8" s="176"/>
      <c r="AN8" s="176"/>
      <c r="AO8" s="176"/>
      <c r="AP8" s="176"/>
      <c r="AQ8" s="176"/>
      <c r="AR8" s="176"/>
      <c r="AS8" s="176"/>
      <c r="AT8" s="176"/>
      <c r="AU8" s="176"/>
    </row>
    <row r="9" spans="1:47" ht="13.5" customHeight="1">
      <c r="A9" s="908"/>
      <c r="B9" s="912"/>
      <c r="C9" s="913"/>
      <c r="D9" s="913"/>
      <c r="E9" s="913"/>
      <c r="F9" s="913"/>
      <c r="G9" s="913"/>
      <c r="H9" s="913"/>
      <c r="I9" s="913"/>
      <c r="J9" s="913"/>
      <c r="K9" s="914"/>
      <c r="L9" s="916"/>
      <c r="M9" s="951"/>
      <c r="N9" s="952"/>
      <c r="O9" s="918"/>
      <c r="P9" s="920"/>
      <c r="Q9" s="922"/>
      <c r="R9" s="947"/>
      <c r="S9" s="933" t="s">
        <v>99</v>
      </c>
      <c r="T9" s="941" t="s">
        <v>449</v>
      </c>
      <c r="U9" s="942" t="s">
        <v>117</v>
      </c>
      <c r="V9" s="948" t="s">
        <v>76</v>
      </c>
      <c r="W9" s="929" t="s">
        <v>444</v>
      </c>
      <c r="X9" s="930"/>
      <c r="Y9" s="930"/>
      <c r="Z9" s="930"/>
      <c r="AA9" s="930"/>
      <c r="AB9" s="930"/>
      <c r="AC9" s="930"/>
      <c r="AD9" s="930"/>
      <c r="AE9" s="930"/>
      <c r="AF9" s="930"/>
      <c r="AG9" s="930"/>
      <c r="AH9" s="930"/>
      <c r="AI9" s="924" t="s">
        <v>450</v>
      </c>
      <c r="AJ9" s="176"/>
      <c r="AK9" s="176"/>
      <c r="AL9" s="176"/>
      <c r="AM9" s="176"/>
      <c r="AN9" s="176"/>
      <c r="AO9" s="176"/>
      <c r="AP9" s="176"/>
      <c r="AQ9" s="176"/>
      <c r="AR9" s="176"/>
      <c r="AS9" s="176"/>
      <c r="AT9" s="176"/>
      <c r="AU9" s="176"/>
    </row>
    <row r="10" spans="1:47" ht="150" customHeight="1">
      <c r="A10" s="908"/>
      <c r="B10" s="912"/>
      <c r="C10" s="913"/>
      <c r="D10" s="913"/>
      <c r="E10" s="913"/>
      <c r="F10" s="913"/>
      <c r="G10" s="913"/>
      <c r="H10" s="913"/>
      <c r="I10" s="913"/>
      <c r="J10" s="913"/>
      <c r="K10" s="914"/>
      <c r="L10" s="916"/>
      <c r="M10" s="464" t="s">
        <v>183</v>
      </c>
      <c r="N10" s="464" t="s">
        <v>184</v>
      </c>
      <c r="O10" s="918"/>
      <c r="P10" s="920"/>
      <c r="Q10" s="922"/>
      <c r="R10" s="947"/>
      <c r="S10" s="933"/>
      <c r="T10" s="941"/>
      <c r="U10" s="942"/>
      <c r="V10" s="949"/>
      <c r="W10" s="927"/>
      <c r="X10" s="932"/>
      <c r="Y10" s="932"/>
      <c r="Z10" s="932"/>
      <c r="AA10" s="932"/>
      <c r="AB10" s="932"/>
      <c r="AC10" s="932"/>
      <c r="AD10" s="932"/>
      <c r="AE10" s="932"/>
      <c r="AF10" s="932"/>
      <c r="AG10" s="932"/>
      <c r="AH10" s="932"/>
      <c r="AI10" s="924"/>
      <c r="AJ10" s="176"/>
      <c r="AK10" s="176"/>
      <c r="AL10" s="176"/>
      <c r="AM10" s="176"/>
      <c r="AN10" s="176"/>
      <c r="AO10" s="176"/>
      <c r="AP10" s="176"/>
      <c r="AQ10" s="176"/>
      <c r="AR10" s="176"/>
      <c r="AS10" s="176"/>
      <c r="AT10" s="176"/>
      <c r="AU10" s="176"/>
    </row>
    <row r="11" spans="1:47" ht="15" thickBot="1">
      <c r="A11" s="465"/>
      <c r="B11" s="466"/>
      <c r="C11" s="467"/>
      <c r="D11" s="467"/>
      <c r="E11" s="467"/>
      <c r="F11" s="467"/>
      <c r="G11" s="467"/>
      <c r="H11" s="467"/>
      <c r="I11" s="467"/>
      <c r="J11" s="467"/>
      <c r="K11" s="468"/>
      <c r="L11" s="469"/>
      <c r="M11" s="469"/>
      <c r="N11" s="469"/>
      <c r="O11" s="470"/>
      <c r="P11" s="471"/>
      <c r="Q11" s="472"/>
      <c r="R11" s="504"/>
      <c r="S11" s="461"/>
      <c r="T11" s="505"/>
      <c r="U11" s="506"/>
      <c r="V11" s="507"/>
      <c r="W11" s="477"/>
      <c r="X11" s="478"/>
      <c r="Y11" s="478"/>
      <c r="Z11" s="478"/>
      <c r="AA11" s="478"/>
      <c r="AB11" s="478"/>
      <c r="AC11" s="478"/>
      <c r="AD11" s="478"/>
      <c r="AE11" s="478"/>
      <c r="AF11" s="478"/>
      <c r="AG11" s="478"/>
      <c r="AH11" s="478"/>
      <c r="AI11" s="473"/>
      <c r="AJ11" s="176"/>
      <c r="AK11" s="176"/>
      <c r="AL11" s="176"/>
      <c r="AM11" s="176"/>
      <c r="AN11" s="176"/>
      <c r="AO11" s="176"/>
      <c r="AP11" s="176"/>
      <c r="AQ11" s="176"/>
      <c r="AR11" s="176"/>
      <c r="AS11" s="176"/>
      <c r="AT11" s="176"/>
      <c r="AU11" s="176"/>
    </row>
    <row r="12" spans="1:47" ht="33" customHeight="1" thickBot="1">
      <c r="A12" s="479">
        <v>1</v>
      </c>
      <c r="B12" s="765" t="str">
        <f>IF('(入力①) 基本情報入力シート'!C33="","",'(入力①) 基本情報入力シート'!C33)</f>
        <v/>
      </c>
      <c r="C12" s="766" t="str">
        <f>IF('(入力①) 基本情報入力シート'!D33="","",'(入力①) 基本情報入力シート'!D33)</f>
        <v/>
      </c>
      <c r="D12" s="766" t="str">
        <f>IF('(入力①) 基本情報入力シート'!E33="","",'(入力①) 基本情報入力シート'!E33)</f>
        <v/>
      </c>
      <c r="E12" s="766" t="str">
        <f>IF('(入力①) 基本情報入力シート'!F33="","",'(入力①) 基本情報入力シート'!F33)</f>
        <v/>
      </c>
      <c r="F12" s="766" t="str">
        <f>IF('(入力①) 基本情報入力シート'!G33="","",'(入力①) 基本情報入力シート'!G33)</f>
        <v/>
      </c>
      <c r="G12" s="766" t="str">
        <f>IF('(入力①) 基本情報入力シート'!H33="","",'(入力①) 基本情報入力シート'!H33)</f>
        <v/>
      </c>
      <c r="H12" s="766" t="str">
        <f>IF('(入力①) 基本情報入力シート'!I33="","",'(入力①) 基本情報入力シート'!I33)</f>
        <v/>
      </c>
      <c r="I12" s="766" t="str">
        <f>IF('(入力①) 基本情報入力シート'!J33="","",'(入力①) 基本情報入力シート'!J33)</f>
        <v/>
      </c>
      <c r="J12" s="766" t="str">
        <f>IF('(入力①) 基本情報入力シート'!K33="","",'(入力①) 基本情報入力シート'!K33)</f>
        <v/>
      </c>
      <c r="K12" s="767" t="str">
        <f>IF('(入力①) 基本情報入力シート'!L33="","",'(入力①) 基本情報入力シート'!L33)</f>
        <v/>
      </c>
      <c r="L12" s="768" t="str">
        <f>IF('(入力①) 基本情報入力シート'!M33="","",'(入力①) 基本情報入力シート'!M33)</f>
        <v/>
      </c>
      <c r="M12" s="768" t="str">
        <f>IF('(入力①) 基本情報入力シート'!R33="","",'(入力①) 基本情報入力シート'!R33)</f>
        <v/>
      </c>
      <c r="N12" s="768" t="str">
        <f>IF('(入力①) 基本情報入力シート'!W33="","",'(入力①) 基本情報入力シート'!W33)</f>
        <v/>
      </c>
      <c r="O12" s="768" t="str">
        <f>IF('(入力①) 基本情報入力シート'!X33="","",'(入力①) 基本情報入力シート'!X33)</f>
        <v/>
      </c>
      <c r="P12" s="769" t="str">
        <f>IF('(入力①) 基本情報入力シート'!Y33="","",'(入力①) 基本情報入力シート'!Y33)</f>
        <v/>
      </c>
      <c r="Q12" s="770" t="str">
        <f>IF('(入力①) 基本情報入力シート'!Z33="","",'(入力①) 基本情報入力シート'!Z33)</f>
        <v/>
      </c>
      <c r="R12" s="771" t="str">
        <f>IF('(入力①) 基本情報入力シート'!AA33="","",'(入力①) 基本情報入力シート'!AA33)</f>
        <v/>
      </c>
      <c r="S12" s="508"/>
      <c r="T12" s="509"/>
      <c r="U12" s="510" t="str">
        <f>IF(P12="","",VLOOKUP(P12,【参考】数式用!$A$5:$I$38,MATCH(T12,【参考】数式用!$H$4:$I$4,0)+7,0))</f>
        <v/>
      </c>
      <c r="V12" s="609"/>
      <c r="W12" s="204" t="s">
        <v>33</v>
      </c>
      <c r="X12" s="511"/>
      <c r="Y12" s="203" t="s">
        <v>12</v>
      </c>
      <c r="Z12" s="511"/>
      <c r="AA12" s="297" t="s">
        <v>87</v>
      </c>
      <c r="AB12" s="511"/>
      <c r="AC12" s="203" t="s">
        <v>12</v>
      </c>
      <c r="AD12" s="511"/>
      <c r="AE12" s="203" t="s">
        <v>17</v>
      </c>
      <c r="AF12" s="489" t="s">
        <v>44</v>
      </c>
      <c r="AG12" s="491" t="str">
        <f t="shared" ref="AG12:AG16" si="0">IF(X12&gt;=1,(AB12*12+AD12)-(X12*12+Z12)+1,"")</f>
        <v/>
      </c>
      <c r="AH12" s="491" t="s">
        <v>62</v>
      </c>
      <c r="AI12" s="492" t="str">
        <f t="shared" ref="AI12:AI43" si="1">IFERROR(ROUNDDOWN(ROUND(Q12*R12,0)*U12,0)*AG12,"")</f>
        <v/>
      </c>
      <c r="AJ12" s="176"/>
      <c r="AK12" s="512" t="str">
        <f>IFERROR(IF(AND(T12="特定加算Ⅰ",OR(V12="",V12="-",V12="いずれも取得していない")),"☓","○"),"")</f>
        <v>○</v>
      </c>
      <c r="AL12" s="513" t="str">
        <f>IFERROR(IF(AND(T12="特定加算Ⅰ",OR(V12="",V12="-",V12="いずれも取得していない")),"！特定加算Ⅰが選択されています。該当する介護福祉士配置等要件を選択してください。",""),"")</f>
        <v/>
      </c>
      <c r="AM12" s="514"/>
      <c r="AN12" s="514"/>
      <c r="AO12" s="514"/>
      <c r="AP12" s="514"/>
      <c r="AQ12" s="514"/>
      <c r="AR12" s="514"/>
      <c r="AS12" s="514"/>
      <c r="AT12" s="514"/>
      <c r="AU12" s="515"/>
    </row>
    <row r="13" spans="1:47" ht="33" customHeight="1" thickBot="1">
      <c r="A13" s="479">
        <f>A12+1</f>
        <v>2</v>
      </c>
      <c r="B13" s="765" t="str">
        <f>IF('(入力①) 基本情報入力シート'!C34="","",'(入力①) 基本情報入力シート'!C34)</f>
        <v/>
      </c>
      <c r="C13" s="766" t="str">
        <f>IF('(入力①) 基本情報入力シート'!D34="","",'(入力①) 基本情報入力シート'!D34)</f>
        <v/>
      </c>
      <c r="D13" s="766" t="str">
        <f>IF('(入力①) 基本情報入力シート'!E34="","",'(入力①) 基本情報入力シート'!E34)</f>
        <v/>
      </c>
      <c r="E13" s="766" t="str">
        <f>IF('(入力①) 基本情報入力シート'!F34="","",'(入力①) 基本情報入力シート'!F34)</f>
        <v/>
      </c>
      <c r="F13" s="766" t="str">
        <f>IF('(入力①) 基本情報入力シート'!G34="","",'(入力①) 基本情報入力シート'!G34)</f>
        <v/>
      </c>
      <c r="G13" s="766" t="str">
        <f>IF('(入力①) 基本情報入力シート'!H34="","",'(入力①) 基本情報入力シート'!H34)</f>
        <v/>
      </c>
      <c r="H13" s="766" t="str">
        <f>IF('(入力①) 基本情報入力シート'!I34="","",'(入力①) 基本情報入力シート'!I34)</f>
        <v/>
      </c>
      <c r="I13" s="766" t="str">
        <f>IF('(入力①) 基本情報入力シート'!J34="","",'(入力①) 基本情報入力シート'!J34)</f>
        <v/>
      </c>
      <c r="J13" s="766" t="str">
        <f>IF('(入力①) 基本情報入力シート'!K34="","",'(入力①) 基本情報入力シート'!K34)</f>
        <v/>
      </c>
      <c r="K13" s="767" t="str">
        <f>IF('(入力①) 基本情報入力シート'!L34="","",'(入力①) 基本情報入力シート'!L34)</f>
        <v/>
      </c>
      <c r="L13" s="768" t="str">
        <f>IF('(入力①) 基本情報入力シート'!M34="","",'(入力①) 基本情報入力シート'!M34)</f>
        <v/>
      </c>
      <c r="M13" s="768" t="str">
        <f>IF('(入力①) 基本情報入力シート'!R34="","",'(入力①) 基本情報入力シート'!R34)</f>
        <v/>
      </c>
      <c r="N13" s="768" t="str">
        <f>IF('(入力①) 基本情報入力シート'!W34="","",'(入力①) 基本情報入力シート'!W34)</f>
        <v/>
      </c>
      <c r="O13" s="768" t="str">
        <f>IF('(入力①) 基本情報入力シート'!X34="","",'(入力①) 基本情報入力シート'!X34)</f>
        <v/>
      </c>
      <c r="P13" s="769" t="str">
        <f>IF('(入力①) 基本情報入力シート'!Y34="","",'(入力①) 基本情報入力シート'!Y34)</f>
        <v/>
      </c>
      <c r="Q13" s="770" t="str">
        <f>IF('(入力①) 基本情報入力シート'!Z34="","",'(入力①) 基本情報入力シート'!Z34)</f>
        <v/>
      </c>
      <c r="R13" s="771" t="str">
        <f>IF('(入力①) 基本情報入力シート'!AA34="","",'(入力①) 基本情報入力シート'!AA34)</f>
        <v/>
      </c>
      <c r="S13" s="508"/>
      <c r="T13" s="509"/>
      <c r="U13" s="510" t="str">
        <f>IF(P13="","",VLOOKUP(P13,【参考】数式用!$A$5:$I$38,MATCH(T13,【参考】数式用!$H$4:$I$4,0)+7,0))</f>
        <v/>
      </c>
      <c r="V13" s="609"/>
      <c r="W13" s="204" t="s">
        <v>33</v>
      </c>
      <c r="X13" s="511"/>
      <c r="Y13" s="203" t="s">
        <v>12</v>
      </c>
      <c r="Z13" s="511"/>
      <c r="AA13" s="297" t="s">
        <v>87</v>
      </c>
      <c r="AB13" s="511"/>
      <c r="AC13" s="203" t="s">
        <v>12</v>
      </c>
      <c r="AD13" s="511"/>
      <c r="AE13" s="203" t="s">
        <v>17</v>
      </c>
      <c r="AF13" s="489" t="s">
        <v>44</v>
      </c>
      <c r="AG13" s="490" t="str">
        <f t="shared" si="0"/>
        <v/>
      </c>
      <c r="AH13" s="491" t="s">
        <v>62</v>
      </c>
      <c r="AI13" s="492" t="str">
        <f t="shared" si="1"/>
        <v/>
      </c>
      <c r="AJ13" s="176"/>
      <c r="AK13" s="512" t="str">
        <f>IFERROR(IF(AND(T13="特定加算Ⅰ",OR(V13="",V13="-",V13="いずれも取得していない")),"☓","○"),"")</f>
        <v>○</v>
      </c>
      <c r="AL13" s="513" t="str">
        <f>IFERROR(IF(AND(T13="特定加算Ⅰ",OR(V13="",V13="-",V13="いずれも取得していない")),"！特定加算Ⅰが選択されています。該当する介護福祉士配置等要件を選択してください。",""),"")</f>
        <v/>
      </c>
      <c r="AM13" s="514"/>
      <c r="AN13" s="514"/>
      <c r="AO13" s="514"/>
      <c r="AP13" s="514"/>
      <c r="AQ13" s="514"/>
      <c r="AR13" s="514"/>
      <c r="AS13" s="514"/>
      <c r="AT13" s="514"/>
      <c r="AU13" s="515"/>
    </row>
    <row r="14" spans="1:47" ht="33" customHeight="1" thickBot="1">
      <c r="A14" s="479">
        <f t="shared" ref="A14:A111" si="2">A13+1</f>
        <v>3</v>
      </c>
      <c r="B14" s="765" t="str">
        <f>IF('(入力①) 基本情報入力シート'!C35="","",'(入力①) 基本情報入力シート'!C35)</f>
        <v/>
      </c>
      <c r="C14" s="766" t="str">
        <f>IF('(入力①) 基本情報入力シート'!D35="","",'(入力①) 基本情報入力シート'!D35)</f>
        <v/>
      </c>
      <c r="D14" s="766" t="str">
        <f>IF('(入力①) 基本情報入力シート'!E35="","",'(入力①) 基本情報入力シート'!E35)</f>
        <v/>
      </c>
      <c r="E14" s="766" t="str">
        <f>IF('(入力①) 基本情報入力シート'!F35="","",'(入力①) 基本情報入力シート'!F35)</f>
        <v/>
      </c>
      <c r="F14" s="766" t="str">
        <f>IF('(入力①) 基本情報入力シート'!G35="","",'(入力①) 基本情報入力シート'!G35)</f>
        <v/>
      </c>
      <c r="G14" s="766" t="str">
        <f>IF('(入力①) 基本情報入力シート'!H35="","",'(入力①) 基本情報入力シート'!H35)</f>
        <v/>
      </c>
      <c r="H14" s="766" t="str">
        <f>IF('(入力①) 基本情報入力シート'!I35="","",'(入力①) 基本情報入力シート'!I35)</f>
        <v/>
      </c>
      <c r="I14" s="766" t="str">
        <f>IF('(入力①) 基本情報入力シート'!J35="","",'(入力①) 基本情報入力シート'!J35)</f>
        <v/>
      </c>
      <c r="J14" s="766" t="str">
        <f>IF('(入力①) 基本情報入力シート'!K35="","",'(入力①) 基本情報入力シート'!K35)</f>
        <v/>
      </c>
      <c r="K14" s="767" t="str">
        <f>IF('(入力①) 基本情報入力シート'!L35="","",'(入力①) 基本情報入力シート'!L35)</f>
        <v/>
      </c>
      <c r="L14" s="768" t="str">
        <f>IF('(入力①) 基本情報入力シート'!M35="","",'(入力①) 基本情報入力シート'!M35)</f>
        <v/>
      </c>
      <c r="M14" s="768" t="str">
        <f>IF('(入力①) 基本情報入力シート'!R35="","",'(入力①) 基本情報入力シート'!R35)</f>
        <v/>
      </c>
      <c r="N14" s="768" t="str">
        <f>IF('(入力①) 基本情報入力シート'!W35="","",'(入力①) 基本情報入力シート'!W35)</f>
        <v/>
      </c>
      <c r="O14" s="768" t="str">
        <f>IF('(入力①) 基本情報入力シート'!X35="","",'(入力①) 基本情報入力シート'!X35)</f>
        <v/>
      </c>
      <c r="P14" s="769" t="str">
        <f>IF('(入力①) 基本情報入力シート'!Y35="","",'(入力①) 基本情報入力シート'!Y35)</f>
        <v/>
      </c>
      <c r="Q14" s="770" t="str">
        <f>IF('(入力①) 基本情報入力シート'!Z35="","",'(入力①) 基本情報入力シート'!Z35)</f>
        <v/>
      </c>
      <c r="R14" s="771" t="str">
        <f>IF('(入力①) 基本情報入力シート'!AA35="","",'(入力①) 基本情報入力シート'!AA35)</f>
        <v/>
      </c>
      <c r="S14" s="508"/>
      <c r="T14" s="509"/>
      <c r="U14" s="510" t="str">
        <f>IF(P14="","",VLOOKUP(P14,【参考】数式用!$A$5:$I$38,MATCH(T14,【参考】数式用!$H$4:$I$4,0)+7,0))</f>
        <v/>
      </c>
      <c r="V14" s="609"/>
      <c r="W14" s="204" t="s">
        <v>33</v>
      </c>
      <c r="X14" s="511"/>
      <c r="Y14" s="203" t="s">
        <v>12</v>
      </c>
      <c r="Z14" s="511"/>
      <c r="AA14" s="297" t="s">
        <v>87</v>
      </c>
      <c r="AB14" s="511"/>
      <c r="AC14" s="203" t="s">
        <v>12</v>
      </c>
      <c r="AD14" s="511"/>
      <c r="AE14" s="203" t="s">
        <v>17</v>
      </c>
      <c r="AF14" s="489" t="s">
        <v>44</v>
      </c>
      <c r="AG14" s="490" t="str">
        <f t="shared" si="0"/>
        <v/>
      </c>
      <c r="AH14" s="491" t="s">
        <v>62</v>
      </c>
      <c r="AI14" s="492" t="str">
        <f t="shared" si="1"/>
        <v/>
      </c>
      <c r="AJ14" s="176"/>
      <c r="AK14" s="512" t="str">
        <f t="shared" ref="AK14:AK18" si="3">IFERROR(IF(AND(T14="特定加算Ⅰ",OR(V14="",V14="-",V14="いずれも取得していない")),"☓","○"),"")</f>
        <v>○</v>
      </c>
      <c r="AL14" s="513" t="str">
        <f t="shared" ref="AL14:AL18" si="4">IFERROR(IF(AND(T14="特定加算Ⅰ",OR(V14="",V14="-",V14="いずれも取得していない")),"！特定加算Ⅰが選択されています。該当する介護福祉士配置等要件を選択してください。",""),"")</f>
        <v/>
      </c>
      <c r="AM14" s="514"/>
      <c r="AN14" s="514"/>
      <c r="AO14" s="514"/>
      <c r="AP14" s="514"/>
      <c r="AQ14" s="514"/>
      <c r="AR14" s="514"/>
      <c r="AS14" s="514"/>
      <c r="AT14" s="514"/>
      <c r="AU14" s="515"/>
    </row>
    <row r="15" spans="1:47" ht="33" customHeight="1" thickBot="1">
      <c r="A15" s="479">
        <f t="shared" si="2"/>
        <v>4</v>
      </c>
      <c r="B15" s="765" t="str">
        <f>IF('(入力①) 基本情報入力シート'!C36="","",'(入力①) 基本情報入力シート'!C36)</f>
        <v/>
      </c>
      <c r="C15" s="766" t="str">
        <f>IF('(入力①) 基本情報入力シート'!D36="","",'(入力①) 基本情報入力シート'!D36)</f>
        <v/>
      </c>
      <c r="D15" s="766" t="str">
        <f>IF('(入力①) 基本情報入力シート'!E36="","",'(入力①) 基本情報入力シート'!E36)</f>
        <v/>
      </c>
      <c r="E15" s="766" t="str">
        <f>IF('(入力①) 基本情報入力シート'!F36="","",'(入力①) 基本情報入力シート'!F36)</f>
        <v/>
      </c>
      <c r="F15" s="766" t="str">
        <f>IF('(入力①) 基本情報入力シート'!G36="","",'(入力①) 基本情報入力シート'!G36)</f>
        <v/>
      </c>
      <c r="G15" s="766" t="str">
        <f>IF('(入力①) 基本情報入力シート'!H36="","",'(入力①) 基本情報入力シート'!H36)</f>
        <v/>
      </c>
      <c r="H15" s="766" t="str">
        <f>IF('(入力①) 基本情報入力シート'!I36="","",'(入力①) 基本情報入力シート'!I36)</f>
        <v/>
      </c>
      <c r="I15" s="766" t="str">
        <f>IF('(入力①) 基本情報入力シート'!J36="","",'(入力①) 基本情報入力シート'!J36)</f>
        <v/>
      </c>
      <c r="J15" s="766" t="str">
        <f>IF('(入力①) 基本情報入力シート'!K36="","",'(入力①) 基本情報入力シート'!K36)</f>
        <v/>
      </c>
      <c r="K15" s="767" t="str">
        <f>IF('(入力①) 基本情報入力シート'!L36="","",'(入力①) 基本情報入力シート'!L36)</f>
        <v/>
      </c>
      <c r="L15" s="768" t="str">
        <f>IF('(入力①) 基本情報入力シート'!M36="","",'(入力①) 基本情報入力シート'!M36)</f>
        <v/>
      </c>
      <c r="M15" s="768" t="str">
        <f>IF('(入力①) 基本情報入力シート'!R36="","",'(入力①) 基本情報入力シート'!R36)</f>
        <v/>
      </c>
      <c r="N15" s="768" t="str">
        <f>IF('(入力①) 基本情報入力シート'!W36="","",'(入力①) 基本情報入力シート'!W36)</f>
        <v/>
      </c>
      <c r="O15" s="768" t="str">
        <f>IF('(入力①) 基本情報入力シート'!X36="","",'(入力①) 基本情報入力シート'!X36)</f>
        <v/>
      </c>
      <c r="P15" s="769" t="str">
        <f>IF('(入力①) 基本情報入力シート'!Y36="","",'(入力①) 基本情報入力シート'!Y36)</f>
        <v/>
      </c>
      <c r="Q15" s="770" t="str">
        <f>IF('(入力①) 基本情報入力シート'!Z36="","",'(入力①) 基本情報入力シート'!Z36)</f>
        <v/>
      </c>
      <c r="R15" s="771" t="str">
        <f>IF('(入力①) 基本情報入力シート'!AA36="","",'(入力①) 基本情報入力シート'!AA36)</f>
        <v/>
      </c>
      <c r="S15" s="508"/>
      <c r="T15" s="509"/>
      <c r="U15" s="510" t="str">
        <f>IF(P15="","",VLOOKUP(P15,【参考】数式用!$A$5:$I$38,MATCH(T15,【参考】数式用!$H$4:$I$4,0)+7,0))</f>
        <v/>
      </c>
      <c r="V15" s="609"/>
      <c r="W15" s="204" t="s">
        <v>33</v>
      </c>
      <c r="X15" s="511"/>
      <c r="Y15" s="203" t="s">
        <v>12</v>
      </c>
      <c r="Z15" s="511"/>
      <c r="AA15" s="297" t="s">
        <v>87</v>
      </c>
      <c r="AB15" s="511"/>
      <c r="AC15" s="203" t="s">
        <v>12</v>
      </c>
      <c r="AD15" s="511"/>
      <c r="AE15" s="203" t="s">
        <v>17</v>
      </c>
      <c r="AF15" s="489" t="s">
        <v>44</v>
      </c>
      <c r="AG15" s="490" t="str">
        <f t="shared" si="0"/>
        <v/>
      </c>
      <c r="AH15" s="491" t="s">
        <v>62</v>
      </c>
      <c r="AI15" s="492" t="str">
        <f t="shared" si="1"/>
        <v/>
      </c>
      <c r="AJ15" s="176"/>
      <c r="AK15" s="512" t="str">
        <f t="shared" si="3"/>
        <v>○</v>
      </c>
      <c r="AL15" s="513" t="str">
        <f t="shared" si="4"/>
        <v/>
      </c>
      <c r="AM15" s="514"/>
      <c r="AN15" s="514"/>
      <c r="AO15" s="514"/>
      <c r="AP15" s="514"/>
      <c r="AQ15" s="514"/>
      <c r="AR15" s="514"/>
      <c r="AS15" s="514"/>
      <c r="AT15" s="514"/>
      <c r="AU15" s="515"/>
    </row>
    <row r="16" spans="1:47" ht="33" customHeight="1" thickBot="1">
      <c r="A16" s="479">
        <f t="shared" si="2"/>
        <v>5</v>
      </c>
      <c r="B16" s="765" t="str">
        <f>IF('(入力①) 基本情報入力シート'!C37="","",'(入力①) 基本情報入力シート'!C37)</f>
        <v/>
      </c>
      <c r="C16" s="766" t="str">
        <f>IF('(入力①) 基本情報入力シート'!D37="","",'(入力①) 基本情報入力シート'!D37)</f>
        <v/>
      </c>
      <c r="D16" s="766" t="str">
        <f>IF('(入力①) 基本情報入力シート'!E37="","",'(入力①) 基本情報入力シート'!E37)</f>
        <v/>
      </c>
      <c r="E16" s="766" t="str">
        <f>IF('(入力①) 基本情報入力シート'!F37="","",'(入力①) 基本情報入力シート'!F37)</f>
        <v/>
      </c>
      <c r="F16" s="766" t="str">
        <f>IF('(入力①) 基本情報入力シート'!G37="","",'(入力①) 基本情報入力シート'!G37)</f>
        <v/>
      </c>
      <c r="G16" s="766" t="str">
        <f>IF('(入力①) 基本情報入力シート'!H37="","",'(入力①) 基本情報入力シート'!H37)</f>
        <v/>
      </c>
      <c r="H16" s="766" t="str">
        <f>IF('(入力①) 基本情報入力シート'!I37="","",'(入力①) 基本情報入力シート'!I37)</f>
        <v/>
      </c>
      <c r="I16" s="766" t="str">
        <f>IF('(入力①) 基本情報入力シート'!J37="","",'(入力①) 基本情報入力シート'!J37)</f>
        <v/>
      </c>
      <c r="J16" s="766" t="str">
        <f>IF('(入力①) 基本情報入力シート'!K37="","",'(入力①) 基本情報入力シート'!K37)</f>
        <v/>
      </c>
      <c r="K16" s="767" t="str">
        <f>IF('(入力①) 基本情報入力シート'!L37="","",'(入力①) 基本情報入力シート'!L37)</f>
        <v/>
      </c>
      <c r="L16" s="768" t="str">
        <f>IF('(入力①) 基本情報入力シート'!M37="","",'(入力①) 基本情報入力シート'!M37)</f>
        <v/>
      </c>
      <c r="M16" s="768" t="str">
        <f>IF('(入力①) 基本情報入力シート'!R37="","",'(入力①) 基本情報入力シート'!R37)</f>
        <v/>
      </c>
      <c r="N16" s="768" t="str">
        <f>IF('(入力①) 基本情報入力シート'!W37="","",'(入力①) 基本情報入力シート'!W37)</f>
        <v/>
      </c>
      <c r="O16" s="768" t="str">
        <f>IF('(入力①) 基本情報入力シート'!X37="","",'(入力①) 基本情報入力シート'!X37)</f>
        <v/>
      </c>
      <c r="P16" s="769" t="str">
        <f>IF('(入力①) 基本情報入力シート'!Y37="","",'(入力①) 基本情報入力シート'!Y37)</f>
        <v/>
      </c>
      <c r="Q16" s="770" t="str">
        <f>IF('(入力①) 基本情報入力シート'!Z37="","",'(入力①) 基本情報入力シート'!Z37)</f>
        <v/>
      </c>
      <c r="R16" s="771" t="str">
        <f>IF('(入力①) 基本情報入力シート'!AA37="","",'(入力①) 基本情報入力シート'!AA37)</f>
        <v/>
      </c>
      <c r="S16" s="508"/>
      <c r="T16" s="509"/>
      <c r="U16" s="510" t="str">
        <f>IF(P16="","",VLOOKUP(P16,【参考】数式用!$A$5:$I$38,MATCH(T16,【参考】数式用!$H$4:$I$4,0)+7,0))</f>
        <v/>
      </c>
      <c r="V16" s="609"/>
      <c r="W16" s="204" t="s">
        <v>33</v>
      </c>
      <c r="X16" s="511"/>
      <c r="Y16" s="203" t="s">
        <v>12</v>
      </c>
      <c r="Z16" s="511"/>
      <c r="AA16" s="297" t="s">
        <v>87</v>
      </c>
      <c r="AB16" s="511"/>
      <c r="AC16" s="203" t="s">
        <v>12</v>
      </c>
      <c r="AD16" s="511"/>
      <c r="AE16" s="203" t="s">
        <v>17</v>
      </c>
      <c r="AF16" s="489" t="s">
        <v>44</v>
      </c>
      <c r="AG16" s="490" t="str">
        <f t="shared" si="0"/>
        <v/>
      </c>
      <c r="AH16" s="491" t="s">
        <v>62</v>
      </c>
      <c r="AI16" s="492" t="str">
        <f t="shared" si="1"/>
        <v/>
      </c>
      <c r="AJ16" s="176"/>
      <c r="AK16" s="512" t="str">
        <f t="shared" si="3"/>
        <v>○</v>
      </c>
      <c r="AL16" s="513" t="str">
        <f t="shared" si="4"/>
        <v/>
      </c>
      <c r="AM16" s="514"/>
      <c r="AN16" s="514"/>
      <c r="AO16" s="514"/>
      <c r="AP16" s="514"/>
      <c r="AQ16" s="514"/>
      <c r="AR16" s="514"/>
      <c r="AS16" s="514"/>
      <c r="AT16" s="514"/>
      <c r="AU16" s="515"/>
    </row>
    <row r="17" spans="1:47" ht="33" customHeight="1" thickBot="1">
      <c r="A17" s="479">
        <f t="shared" si="2"/>
        <v>6</v>
      </c>
      <c r="B17" s="765" t="str">
        <f>IF('(入力①) 基本情報入力シート'!C38="","",'(入力①) 基本情報入力シート'!C38)</f>
        <v/>
      </c>
      <c r="C17" s="766" t="str">
        <f>IF('(入力①) 基本情報入力シート'!D38="","",'(入力①) 基本情報入力シート'!D38)</f>
        <v/>
      </c>
      <c r="D17" s="766" t="str">
        <f>IF('(入力①) 基本情報入力シート'!E38="","",'(入力①) 基本情報入力シート'!E38)</f>
        <v/>
      </c>
      <c r="E17" s="766" t="str">
        <f>IF('(入力①) 基本情報入力シート'!F38="","",'(入力①) 基本情報入力シート'!F38)</f>
        <v/>
      </c>
      <c r="F17" s="766" t="str">
        <f>IF('(入力①) 基本情報入力シート'!G38="","",'(入力①) 基本情報入力シート'!G38)</f>
        <v/>
      </c>
      <c r="G17" s="766" t="str">
        <f>IF('(入力①) 基本情報入力シート'!H38="","",'(入力①) 基本情報入力シート'!H38)</f>
        <v/>
      </c>
      <c r="H17" s="766" t="str">
        <f>IF('(入力①) 基本情報入力シート'!I38="","",'(入力①) 基本情報入力シート'!I38)</f>
        <v/>
      </c>
      <c r="I17" s="766" t="str">
        <f>IF('(入力①) 基本情報入力シート'!J38="","",'(入力①) 基本情報入力シート'!J38)</f>
        <v/>
      </c>
      <c r="J17" s="766" t="str">
        <f>IF('(入力①) 基本情報入力シート'!K38="","",'(入力①) 基本情報入力シート'!K38)</f>
        <v/>
      </c>
      <c r="K17" s="767" t="str">
        <f>IF('(入力①) 基本情報入力シート'!L38="","",'(入力①) 基本情報入力シート'!L38)</f>
        <v/>
      </c>
      <c r="L17" s="768" t="str">
        <f>IF('(入力①) 基本情報入力シート'!M38="","",'(入力①) 基本情報入力シート'!M38)</f>
        <v/>
      </c>
      <c r="M17" s="768" t="str">
        <f>IF('(入力①) 基本情報入力シート'!R38="","",'(入力①) 基本情報入力シート'!R38)</f>
        <v/>
      </c>
      <c r="N17" s="768" t="str">
        <f>IF('(入力①) 基本情報入力シート'!W38="","",'(入力①) 基本情報入力シート'!W38)</f>
        <v/>
      </c>
      <c r="O17" s="768" t="str">
        <f>IF('(入力①) 基本情報入力シート'!X38="","",'(入力①) 基本情報入力シート'!X38)</f>
        <v/>
      </c>
      <c r="P17" s="769" t="str">
        <f>IF('(入力①) 基本情報入力シート'!Y38="","",'(入力①) 基本情報入力シート'!Y38)</f>
        <v/>
      </c>
      <c r="Q17" s="770" t="str">
        <f>IF('(入力①) 基本情報入力シート'!Z38="","",'(入力①) 基本情報入力シート'!Z38)</f>
        <v/>
      </c>
      <c r="R17" s="771" t="str">
        <f>IF('(入力①) 基本情報入力シート'!AA38="","",'(入力①) 基本情報入力シート'!AA38)</f>
        <v/>
      </c>
      <c r="S17" s="508"/>
      <c r="T17" s="509"/>
      <c r="U17" s="510" t="str">
        <f>IF(P17="","",VLOOKUP(P17,【参考】数式用!$A$5:$I$38,MATCH(T17,【参考】数式用!$H$4:$I$4,0)+7,0))</f>
        <v/>
      </c>
      <c r="V17" s="609"/>
      <c r="W17" s="204" t="s">
        <v>172</v>
      </c>
      <c r="X17" s="511"/>
      <c r="Y17" s="203" t="s">
        <v>173</v>
      </c>
      <c r="Z17" s="511"/>
      <c r="AA17" s="297" t="s">
        <v>174</v>
      </c>
      <c r="AB17" s="511"/>
      <c r="AC17" s="203" t="s">
        <v>173</v>
      </c>
      <c r="AD17" s="511"/>
      <c r="AE17" s="203" t="s">
        <v>175</v>
      </c>
      <c r="AF17" s="489" t="s">
        <v>176</v>
      </c>
      <c r="AG17" s="490" t="str">
        <f t="shared" ref="AG17:AG80" si="5">IF(X17&gt;=1,(AB17*12+AD17)-(X17*12+Z17)+1,"")</f>
        <v/>
      </c>
      <c r="AH17" s="491" t="s">
        <v>177</v>
      </c>
      <c r="AI17" s="492" t="str">
        <f t="shared" si="1"/>
        <v/>
      </c>
      <c r="AJ17" s="176"/>
      <c r="AK17" s="512" t="str">
        <f t="shared" si="3"/>
        <v>○</v>
      </c>
      <c r="AL17" s="513" t="str">
        <f t="shared" si="4"/>
        <v/>
      </c>
      <c r="AM17" s="514"/>
      <c r="AN17" s="514"/>
      <c r="AO17" s="514"/>
      <c r="AP17" s="514"/>
      <c r="AQ17" s="514"/>
      <c r="AR17" s="514"/>
      <c r="AS17" s="514"/>
      <c r="AT17" s="514"/>
      <c r="AU17" s="515"/>
    </row>
    <row r="18" spans="1:47" ht="33" customHeight="1" thickBot="1">
      <c r="A18" s="479">
        <f t="shared" si="2"/>
        <v>7</v>
      </c>
      <c r="B18" s="765" t="str">
        <f>IF('(入力①) 基本情報入力シート'!C39="","",'(入力①) 基本情報入力シート'!C39)</f>
        <v/>
      </c>
      <c r="C18" s="766" t="str">
        <f>IF('(入力①) 基本情報入力シート'!D39="","",'(入力①) 基本情報入力シート'!D39)</f>
        <v/>
      </c>
      <c r="D18" s="766" t="str">
        <f>IF('(入力①) 基本情報入力シート'!E39="","",'(入力①) 基本情報入力シート'!E39)</f>
        <v/>
      </c>
      <c r="E18" s="766" t="str">
        <f>IF('(入力①) 基本情報入力シート'!F39="","",'(入力①) 基本情報入力シート'!F39)</f>
        <v/>
      </c>
      <c r="F18" s="766" t="str">
        <f>IF('(入力①) 基本情報入力シート'!G39="","",'(入力①) 基本情報入力シート'!G39)</f>
        <v/>
      </c>
      <c r="G18" s="766" t="str">
        <f>IF('(入力①) 基本情報入力シート'!H39="","",'(入力①) 基本情報入力シート'!H39)</f>
        <v/>
      </c>
      <c r="H18" s="766" t="str">
        <f>IF('(入力①) 基本情報入力シート'!I39="","",'(入力①) 基本情報入力シート'!I39)</f>
        <v/>
      </c>
      <c r="I18" s="766" t="str">
        <f>IF('(入力①) 基本情報入力シート'!J39="","",'(入力①) 基本情報入力シート'!J39)</f>
        <v/>
      </c>
      <c r="J18" s="766" t="str">
        <f>IF('(入力①) 基本情報入力シート'!K39="","",'(入力①) 基本情報入力シート'!K39)</f>
        <v/>
      </c>
      <c r="K18" s="767" t="str">
        <f>IF('(入力①) 基本情報入力シート'!L39="","",'(入力①) 基本情報入力シート'!L39)</f>
        <v/>
      </c>
      <c r="L18" s="768" t="str">
        <f>IF('(入力①) 基本情報入力シート'!M39="","",'(入力①) 基本情報入力シート'!M39)</f>
        <v/>
      </c>
      <c r="M18" s="768" t="str">
        <f>IF('(入力①) 基本情報入力シート'!R39="","",'(入力①) 基本情報入力シート'!R39)</f>
        <v/>
      </c>
      <c r="N18" s="768" t="str">
        <f>IF('(入力①) 基本情報入力シート'!W39="","",'(入力①) 基本情報入力シート'!W39)</f>
        <v/>
      </c>
      <c r="O18" s="768" t="str">
        <f>IF('(入力①) 基本情報入力シート'!X39="","",'(入力①) 基本情報入力シート'!X39)</f>
        <v/>
      </c>
      <c r="P18" s="769" t="str">
        <f>IF('(入力①) 基本情報入力シート'!Y39="","",'(入力①) 基本情報入力シート'!Y39)</f>
        <v/>
      </c>
      <c r="Q18" s="770" t="str">
        <f>IF('(入力①) 基本情報入力シート'!Z39="","",'(入力①) 基本情報入力シート'!Z39)</f>
        <v/>
      </c>
      <c r="R18" s="771" t="str">
        <f>IF('(入力①) 基本情報入力シート'!AA39="","",'(入力①) 基本情報入力シート'!AA39)</f>
        <v/>
      </c>
      <c r="S18" s="508"/>
      <c r="T18" s="509"/>
      <c r="U18" s="510" t="str">
        <f>IF(P18="","",VLOOKUP(P18,【参考】数式用!$A$5:$I$38,MATCH(T18,【参考】数式用!$H$4:$I$4,0)+7,0))</f>
        <v/>
      </c>
      <c r="V18" s="609"/>
      <c r="W18" s="204" t="s">
        <v>172</v>
      </c>
      <c r="X18" s="511"/>
      <c r="Y18" s="203" t="s">
        <v>173</v>
      </c>
      <c r="Z18" s="511"/>
      <c r="AA18" s="297" t="s">
        <v>174</v>
      </c>
      <c r="AB18" s="511"/>
      <c r="AC18" s="203" t="s">
        <v>173</v>
      </c>
      <c r="AD18" s="511"/>
      <c r="AE18" s="203" t="s">
        <v>175</v>
      </c>
      <c r="AF18" s="489" t="s">
        <v>176</v>
      </c>
      <c r="AG18" s="490" t="str">
        <f t="shared" si="5"/>
        <v/>
      </c>
      <c r="AH18" s="491" t="s">
        <v>177</v>
      </c>
      <c r="AI18" s="492" t="str">
        <f t="shared" si="1"/>
        <v/>
      </c>
      <c r="AJ18" s="176"/>
      <c r="AK18" s="512" t="str">
        <f t="shared" si="3"/>
        <v>○</v>
      </c>
      <c r="AL18" s="513" t="str">
        <f t="shared" si="4"/>
        <v/>
      </c>
      <c r="AM18" s="514"/>
      <c r="AN18" s="514"/>
      <c r="AO18" s="514"/>
      <c r="AP18" s="514"/>
      <c r="AQ18" s="514"/>
      <c r="AR18" s="514"/>
      <c r="AS18" s="514"/>
      <c r="AT18" s="514"/>
      <c r="AU18" s="515"/>
    </row>
    <row r="19" spans="1:47" ht="33" customHeight="1" thickBot="1">
      <c r="A19" s="479">
        <f t="shared" si="2"/>
        <v>8</v>
      </c>
      <c r="B19" s="765" t="str">
        <f>IF('(入力①) 基本情報入力シート'!C40="","",'(入力①) 基本情報入力シート'!C40)</f>
        <v/>
      </c>
      <c r="C19" s="766" t="str">
        <f>IF('(入力①) 基本情報入力シート'!D40="","",'(入力①) 基本情報入力シート'!D40)</f>
        <v/>
      </c>
      <c r="D19" s="766" t="str">
        <f>IF('(入力①) 基本情報入力シート'!E40="","",'(入力①) 基本情報入力シート'!E40)</f>
        <v/>
      </c>
      <c r="E19" s="766" t="str">
        <f>IF('(入力①) 基本情報入力シート'!F40="","",'(入力①) 基本情報入力シート'!F40)</f>
        <v/>
      </c>
      <c r="F19" s="766" t="str">
        <f>IF('(入力①) 基本情報入力シート'!G40="","",'(入力①) 基本情報入力シート'!G40)</f>
        <v/>
      </c>
      <c r="G19" s="766" t="str">
        <f>IF('(入力①) 基本情報入力シート'!H40="","",'(入力①) 基本情報入力シート'!H40)</f>
        <v/>
      </c>
      <c r="H19" s="766" t="str">
        <f>IF('(入力①) 基本情報入力シート'!I40="","",'(入力①) 基本情報入力シート'!I40)</f>
        <v/>
      </c>
      <c r="I19" s="766" t="str">
        <f>IF('(入力①) 基本情報入力シート'!J40="","",'(入力①) 基本情報入力シート'!J40)</f>
        <v/>
      </c>
      <c r="J19" s="766" t="str">
        <f>IF('(入力①) 基本情報入力シート'!K40="","",'(入力①) 基本情報入力シート'!K40)</f>
        <v/>
      </c>
      <c r="K19" s="767" t="str">
        <f>IF('(入力①) 基本情報入力シート'!L40="","",'(入力①) 基本情報入力シート'!L40)</f>
        <v/>
      </c>
      <c r="L19" s="768" t="str">
        <f>IF('(入力①) 基本情報入力シート'!M40="","",'(入力①) 基本情報入力シート'!M40)</f>
        <v/>
      </c>
      <c r="M19" s="768" t="str">
        <f>IF('(入力①) 基本情報入力シート'!R40="","",'(入力①) 基本情報入力シート'!R40)</f>
        <v/>
      </c>
      <c r="N19" s="768" t="str">
        <f>IF('(入力①) 基本情報入力シート'!W40="","",'(入力①) 基本情報入力シート'!W40)</f>
        <v/>
      </c>
      <c r="O19" s="768" t="str">
        <f>IF('(入力①) 基本情報入力シート'!X40="","",'(入力①) 基本情報入力シート'!X40)</f>
        <v/>
      </c>
      <c r="P19" s="769" t="str">
        <f>IF('(入力①) 基本情報入力シート'!Y40="","",'(入力①) 基本情報入力シート'!Y40)</f>
        <v/>
      </c>
      <c r="Q19" s="770" t="str">
        <f>IF('(入力①) 基本情報入力シート'!Z40="","",'(入力①) 基本情報入力シート'!Z40)</f>
        <v/>
      </c>
      <c r="R19" s="771" t="str">
        <f>IF('(入力①) 基本情報入力シート'!AA40="","",'(入力①) 基本情報入力シート'!AA40)</f>
        <v/>
      </c>
      <c r="S19" s="508"/>
      <c r="T19" s="509"/>
      <c r="U19" s="510" t="str">
        <f>IF(P19="","",VLOOKUP(P19,【参考】数式用!$A$5:$I$38,MATCH(T19,【参考】数式用!$H$4:$I$4,0)+7,0))</f>
        <v/>
      </c>
      <c r="V19" s="609"/>
      <c r="W19" s="204" t="s">
        <v>172</v>
      </c>
      <c r="X19" s="511"/>
      <c r="Y19" s="203" t="s">
        <v>173</v>
      </c>
      <c r="Z19" s="511"/>
      <c r="AA19" s="297" t="s">
        <v>174</v>
      </c>
      <c r="AB19" s="511"/>
      <c r="AC19" s="203" t="s">
        <v>173</v>
      </c>
      <c r="AD19" s="511"/>
      <c r="AE19" s="203" t="s">
        <v>175</v>
      </c>
      <c r="AF19" s="489" t="s">
        <v>176</v>
      </c>
      <c r="AG19" s="490" t="str">
        <f t="shared" si="5"/>
        <v/>
      </c>
      <c r="AH19" s="491" t="s">
        <v>177</v>
      </c>
      <c r="AI19" s="492" t="str">
        <f t="shared" si="1"/>
        <v/>
      </c>
      <c r="AJ19" s="176"/>
      <c r="AK19" s="512" t="str">
        <f t="shared" ref="AK19:AK82" si="6">IFERROR(IF(AND(T19="特定加算Ⅰ",OR(V19="",V19="-",V19="いずれも取得していない")),"☓","○"),"")</f>
        <v>○</v>
      </c>
      <c r="AL19" s="513" t="str">
        <f t="shared" ref="AL19:AL82" si="7">IFERROR(IF(AND(T19="特定加算Ⅰ",OR(V19="",V19="-",V19="いずれも取得していない")),"！特定加算Ⅰが選択されています。該当する介護福祉士配置等要件を選択してください。",""),"")</f>
        <v/>
      </c>
      <c r="AM19" s="514"/>
      <c r="AN19" s="514"/>
      <c r="AO19" s="514"/>
      <c r="AP19" s="514"/>
      <c r="AQ19" s="514"/>
      <c r="AR19" s="514"/>
      <c r="AS19" s="514"/>
      <c r="AT19" s="514"/>
      <c r="AU19" s="515"/>
    </row>
    <row r="20" spans="1:47" ht="33" customHeight="1" thickBot="1">
      <c r="A20" s="479">
        <f t="shared" si="2"/>
        <v>9</v>
      </c>
      <c r="B20" s="765" t="str">
        <f>IF('(入力①) 基本情報入力シート'!C41="","",'(入力①) 基本情報入力シート'!C41)</f>
        <v/>
      </c>
      <c r="C20" s="766" t="str">
        <f>IF('(入力①) 基本情報入力シート'!D41="","",'(入力①) 基本情報入力シート'!D41)</f>
        <v/>
      </c>
      <c r="D20" s="766" t="str">
        <f>IF('(入力①) 基本情報入力シート'!E41="","",'(入力①) 基本情報入力シート'!E41)</f>
        <v/>
      </c>
      <c r="E20" s="766" t="str">
        <f>IF('(入力①) 基本情報入力シート'!F41="","",'(入力①) 基本情報入力シート'!F41)</f>
        <v/>
      </c>
      <c r="F20" s="766" t="str">
        <f>IF('(入力①) 基本情報入力シート'!G41="","",'(入力①) 基本情報入力シート'!G41)</f>
        <v/>
      </c>
      <c r="G20" s="766" t="str">
        <f>IF('(入力①) 基本情報入力シート'!H41="","",'(入力①) 基本情報入力シート'!H41)</f>
        <v/>
      </c>
      <c r="H20" s="766" t="str">
        <f>IF('(入力①) 基本情報入力シート'!I41="","",'(入力①) 基本情報入力シート'!I41)</f>
        <v/>
      </c>
      <c r="I20" s="766" t="str">
        <f>IF('(入力①) 基本情報入力シート'!J41="","",'(入力①) 基本情報入力シート'!J41)</f>
        <v/>
      </c>
      <c r="J20" s="766" t="str">
        <f>IF('(入力①) 基本情報入力シート'!K41="","",'(入力①) 基本情報入力シート'!K41)</f>
        <v/>
      </c>
      <c r="K20" s="767" t="str">
        <f>IF('(入力①) 基本情報入力シート'!L41="","",'(入力①) 基本情報入力シート'!L41)</f>
        <v/>
      </c>
      <c r="L20" s="768" t="str">
        <f>IF('(入力①) 基本情報入力シート'!M41="","",'(入力①) 基本情報入力シート'!M41)</f>
        <v/>
      </c>
      <c r="M20" s="768" t="str">
        <f>IF('(入力①) 基本情報入力シート'!R41="","",'(入力①) 基本情報入力シート'!R41)</f>
        <v/>
      </c>
      <c r="N20" s="768" t="str">
        <f>IF('(入力①) 基本情報入力シート'!W41="","",'(入力①) 基本情報入力シート'!W41)</f>
        <v/>
      </c>
      <c r="O20" s="768" t="str">
        <f>IF('(入力①) 基本情報入力シート'!X41="","",'(入力①) 基本情報入力シート'!X41)</f>
        <v/>
      </c>
      <c r="P20" s="769" t="str">
        <f>IF('(入力①) 基本情報入力シート'!Y41="","",'(入力①) 基本情報入力シート'!Y41)</f>
        <v/>
      </c>
      <c r="Q20" s="770" t="str">
        <f>IF('(入力①) 基本情報入力シート'!Z41="","",'(入力①) 基本情報入力シート'!Z41)</f>
        <v/>
      </c>
      <c r="R20" s="771" t="str">
        <f>IF('(入力①) 基本情報入力シート'!AA41="","",'(入力①) 基本情報入力シート'!AA41)</f>
        <v/>
      </c>
      <c r="S20" s="508"/>
      <c r="T20" s="509"/>
      <c r="U20" s="510" t="str">
        <f>IF(P20="","",VLOOKUP(P20,【参考】数式用!$A$5:$I$38,MATCH(T20,【参考】数式用!$H$4:$I$4,0)+7,0))</f>
        <v/>
      </c>
      <c r="V20" s="609"/>
      <c r="W20" s="204" t="s">
        <v>172</v>
      </c>
      <c r="X20" s="511"/>
      <c r="Y20" s="203" t="s">
        <v>173</v>
      </c>
      <c r="Z20" s="511"/>
      <c r="AA20" s="297" t="s">
        <v>174</v>
      </c>
      <c r="AB20" s="511"/>
      <c r="AC20" s="203" t="s">
        <v>173</v>
      </c>
      <c r="AD20" s="511"/>
      <c r="AE20" s="203" t="s">
        <v>175</v>
      </c>
      <c r="AF20" s="489" t="s">
        <v>176</v>
      </c>
      <c r="AG20" s="490" t="str">
        <f t="shared" si="5"/>
        <v/>
      </c>
      <c r="AH20" s="491" t="s">
        <v>177</v>
      </c>
      <c r="AI20" s="492" t="str">
        <f t="shared" si="1"/>
        <v/>
      </c>
      <c r="AJ20" s="176"/>
      <c r="AK20" s="512" t="str">
        <f t="shared" si="6"/>
        <v>○</v>
      </c>
      <c r="AL20" s="513" t="str">
        <f t="shared" si="7"/>
        <v/>
      </c>
      <c r="AM20" s="514"/>
      <c r="AN20" s="514"/>
      <c r="AO20" s="514"/>
      <c r="AP20" s="514"/>
      <c r="AQ20" s="514"/>
      <c r="AR20" s="514"/>
      <c r="AS20" s="514"/>
      <c r="AT20" s="514"/>
      <c r="AU20" s="515"/>
    </row>
    <row r="21" spans="1:47" ht="33" customHeight="1" thickBot="1">
      <c r="A21" s="479">
        <f t="shared" si="2"/>
        <v>10</v>
      </c>
      <c r="B21" s="765" t="str">
        <f>IF('(入力①) 基本情報入力シート'!C42="","",'(入力①) 基本情報入力シート'!C42)</f>
        <v/>
      </c>
      <c r="C21" s="766" t="str">
        <f>IF('(入力①) 基本情報入力シート'!D42="","",'(入力①) 基本情報入力シート'!D42)</f>
        <v/>
      </c>
      <c r="D21" s="766" t="str">
        <f>IF('(入力①) 基本情報入力シート'!E42="","",'(入力①) 基本情報入力シート'!E42)</f>
        <v/>
      </c>
      <c r="E21" s="766" t="str">
        <f>IF('(入力①) 基本情報入力シート'!F42="","",'(入力①) 基本情報入力シート'!F42)</f>
        <v/>
      </c>
      <c r="F21" s="766" t="str">
        <f>IF('(入力①) 基本情報入力シート'!G42="","",'(入力①) 基本情報入力シート'!G42)</f>
        <v/>
      </c>
      <c r="G21" s="766" t="str">
        <f>IF('(入力①) 基本情報入力シート'!H42="","",'(入力①) 基本情報入力シート'!H42)</f>
        <v/>
      </c>
      <c r="H21" s="766" t="str">
        <f>IF('(入力①) 基本情報入力シート'!I42="","",'(入力①) 基本情報入力シート'!I42)</f>
        <v/>
      </c>
      <c r="I21" s="766" t="str">
        <f>IF('(入力①) 基本情報入力シート'!J42="","",'(入力①) 基本情報入力シート'!J42)</f>
        <v/>
      </c>
      <c r="J21" s="766" t="str">
        <f>IF('(入力①) 基本情報入力シート'!K42="","",'(入力①) 基本情報入力シート'!K42)</f>
        <v/>
      </c>
      <c r="K21" s="767" t="str">
        <f>IF('(入力①) 基本情報入力シート'!L42="","",'(入力①) 基本情報入力シート'!L42)</f>
        <v/>
      </c>
      <c r="L21" s="768" t="str">
        <f>IF('(入力①) 基本情報入力シート'!M42="","",'(入力①) 基本情報入力シート'!M42)</f>
        <v/>
      </c>
      <c r="M21" s="768" t="str">
        <f>IF('(入力①) 基本情報入力シート'!R42="","",'(入力①) 基本情報入力シート'!R42)</f>
        <v/>
      </c>
      <c r="N21" s="768" t="str">
        <f>IF('(入力①) 基本情報入力シート'!W42="","",'(入力①) 基本情報入力シート'!W42)</f>
        <v/>
      </c>
      <c r="O21" s="768" t="str">
        <f>IF('(入力①) 基本情報入力シート'!X42="","",'(入力①) 基本情報入力シート'!X42)</f>
        <v/>
      </c>
      <c r="P21" s="769" t="str">
        <f>IF('(入力①) 基本情報入力シート'!Y42="","",'(入力①) 基本情報入力シート'!Y42)</f>
        <v/>
      </c>
      <c r="Q21" s="770" t="str">
        <f>IF('(入力①) 基本情報入力シート'!Z42="","",'(入力①) 基本情報入力シート'!Z42)</f>
        <v/>
      </c>
      <c r="R21" s="771" t="str">
        <f>IF('(入力①) 基本情報入力シート'!AA42="","",'(入力①) 基本情報入力シート'!AA42)</f>
        <v/>
      </c>
      <c r="S21" s="508"/>
      <c r="T21" s="509"/>
      <c r="U21" s="510" t="str">
        <f>IF(P21="","",VLOOKUP(P21,【参考】数式用!$A$5:$I$38,MATCH(T21,【参考】数式用!$H$4:$I$4,0)+7,0))</f>
        <v/>
      </c>
      <c r="V21" s="609"/>
      <c r="W21" s="204" t="s">
        <v>172</v>
      </c>
      <c r="X21" s="511"/>
      <c r="Y21" s="203" t="s">
        <v>173</v>
      </c>
      <c r="Z21" s="511"/>
      <c r="AA21" s="297" t="s">
        <v>174</v>
      </c>
      <c r="AB21" s="511"/>
      <c r="AC21" s="203" t="s">
        <v>173</v>
      </c>
      <c r="AD21" s="511"/>
      <c r="AE21" s="203" t="s">
        <v>175</v>
      </c>
      <c r="AF21" s="489" t="s">
        <v>176</v>
      </c>
      <c r="AG21" s="490" t="str">
        <f t="shared" si="5"/>
        <v/>
      </c>
      <c r="AH21" s="491" t="s">
        <v>177</v>
      </c>
      <c r="AI21" s="492" t="str">
        <f t="shared" si="1"/>
        <v/>
      </c>
      <c r="AJ21" s="176"/>
      <c r="AK21" s="512" t="str">
        <f t="shared" si="6"/>
        <v>○</v>
      </c>
      <c r="AL21" s="513" t="str">
        <f t="shared" si="7"/>
        <v/>
      </c>
      <c r="AM21" s="514"/>
      <c r="AN21" s="514"/>
      <c r="AO21" s="514"/>
      <c r="AP21" s="514"/>
      <c r="AQ21" s="514"/>
      <c r="AR21" s="514"/>
      <c r="AS21" s="514"/>
      <c r="AT21" s="514"/>
      <c r="AU21" s="515"/>
    </row>
    <row r="22" spans="1:47" ht="33" customHeight="1" thickBot="1">
      <c r="A22" s="479">
        <f t="shared" si="2"/>
        <v>11</v>
      </c>
      <c r="B22" s="765" t="str">
        <f>IF('(入力①) 基本情報入力シート'!C43="","",'(入力①) 基本情報入力シート'!C43)</f>
        <v/>
      </c>
      <c r="C22" s="766" t="str">
        <f>IF('(入力①) 基本情報入力シート'!D43="","",'(入力①) 基本情報入力シート'!D43)</f>
        <v/>
      </c>
      <c r="D22" s="766" t="str">
        <f>IF('(入力①) 基本情報入力シート'!E43="","",'(入力①) 基本情報入力シート'!E43)</f>
        <v/>
      </c>
      <c r="E22" s="766" t="str">
        <f>IF('(入力①) 基本情報入力シート'!F43="","",'(入力①) 基本情報入力シート'!F43)</f>
        <v/>
      </c>
      <c r="F22" s="766" t="str">
        <f>IF('(入力①) 基本情報入力シート'!G43="","",'(入力①) 基本情報入力シート'!G43)</f>
        <v/>
      </c>
      <c r="G22" s="766" t="str">
        <f>IF('(入力①) 基本情報入力シート'!H43="","",'(入力①) 基本情報入力シート'!H43)</f>
        <v/>
      </c>
      <c r="H22" s="766" t="str">
        <f>IF('(入力①) 基本情報入力シート'!I43="","",'(入力①) 基本情報入力シート'!I43)</f>
        <v/>
      </c>
      <c r="I22" s="766" t="str">
        <f>IF('(入力①) 基本情報入力シート'!J43="","",'(入力①) 基本情報入力シート'!J43)</f>
        <v/>
      </c>
      <c r="J22" s="766" t="str">
        <f>IF('(入力①) 基本情報入力シート'!K43="","",'(入力①) 基本情報入力シート'!K43)</f>
        <v/>
      </c>
      <c r="K22" s="767" t="str">
        <f>IF('(入力①) 基本情報入力シート'!L43="","",'(入力①) 基本情報入力シート'!L43)</f>
        <v/>
      </c>
      <c r="L22" s="768" t="str">
        <f>IF('(入力①) 基本情報入力シート'!M43="","",'(入力①) 基本情報入力シート'!M43)</f>
        <v/>
      </c>
      <c r="M22" s="768" t="str">
        <f>IF('(入力①) 基本情報入力シート'!R43="","",'(入力①) 基本情報入力シート'!R43)</f>
        <v/>
      </c>
      <c r="N22" s="768" t="str">
        <f>IF('(入力①) 基本情報入力シート'!W43="","",'(入力①) 基本情報入力シート'!W43)</f>
        <v/>
      </c>
      <c r="O22" s="768" t="str">
        <f>IF('(入力①) 基本情報入力シート'!X43="","",'(入力①) 基本情報入力シート'!X43)</f>
        <v/>
      </c>
      <c r="P22" s="769" t="str">
        <f>IF('(入力①) 基本情報入力シート'!Y43="","",'(入力①) 基本情報入力シート'!Y43)</f>
        <v/>
      </c>
      <c r="Q22" s="770" t="str">
        <f>IF('(入力①) 基本情報入力シート'!Z43="","",'(入力①) 基本情報入力シート'!Z43)</f>
        <v/>
      </c>
      <c r="R22" s="771" t="str">
        <f>IF('(入力①) 基本情報入力シート'!AA43="","",'(入力①) 基本情報入力シート'!AA43)</f>
        <v/>
      </c>
      <c r="S22" s="508"/>
      <c r="T22" s="509"/>
      <c r="U22" s="510" t="str">
        <f>IF(P22="","",VLOOKUP(P22,【参考】数式用!$A$5:$I$38,MATCH(T22,【参考】数式用!$H$4:$I$4,0)+7,0))</f>
        <v/>
      </c>
      <c r="V22" s="609"/>
      <c r="W22" s="204" t="s">
        <v>172</v>
      </c>
      <c r="X22" s="511"/>
      <c r="Y22" s="203" t="s">
        <v>173</v>
      </c>
      <c r="Z22" s="511"/>
      <c r="AA22" s="297" t="s">
        <v>174</v>
      </c>
      <c r="AB22" s="511"/>
      <c r="AC22" s="203" t="s">
        <v>173</v>
      </c>
      <c r="AD22" s="511"/>
      <c r="AE22" s="203" t="s">
        <v>175</v>
      </c>
      <c r="AF22" s="489" t="s">
        <v>176</v>
      </c>
      <c r="AG22" s="490" t="str">
        <f t="shared" si="5"/>
        <v/>
      </c>
      <c r="AH22" s="491" t="s">
        <v>177</v>
      </c>
      <c r="AI22" s="492" t="str">
        <f t="shared" si="1"/>
        <v/>
      </c>
      <c r="AJ22" s="176"/>
      <c r="AK22" s="512" t="str">
        <f t="shared" si="6"/>
        <v>○</v>
      </c>
      <c r="AL22" s="513" t="str">
        <f t="shared" si="7"/>
        <v/>
      </c>
      <c r="AM22" s="514"/>
      <c r="AN22" s="514"/>
      <c r="AO22" s="514"/>
      <c r="AP22" s="514"/>
      <c r="AQ22" s="514"/>
      <c r="AR22" s="514"/>
      <c r="AS22" s="514"/>
      <c r="AT22" s="514"/>
      <c r="AU22" s="515"/>
    </row>
    <row r="23" spans="1:47" ht="33" customHeight="1" thickBot="1">
      <c r="A23" s="479">
        <f t="shared" si="2"/>
        <v>12</v>
      </c>
      <c r="B23" s="765" t="str">
        <f>IF('(入力①) 基本情報入力シート'!C44="","",'(入力①) 基本情報入力シート'!C44)</f>
        <v/>
      </c>
      <c r="C23" s="766" t="str">
        <f>IF('(入力①) 基本情報入力シート'!D44="","",'(入力①) 基本情報入力シート'!D44)</f>
        <v/>
      </c>
      <c r="D23" s="766" t="str">
        <f>IF('(入力①) 基本情報入力シート'!E44="","",'(入力①) 基本情報入力シート'!E44)</f>
        <v/>
      </c>
      <c r="E23" s="766" t="str">
        <f>IF('(入力①) 基本情報入力シート'!F44="","",'(入力①) 基本情報入力シート'!F44)</f>
        <v/>
      </c>
      <c r="F23" s="766" t="str">
        <f>IF('(入力①) 基本情報入力シート'!G44="","",'(入力①) 基本情報入力シート'!G44)</f>
        <v/>
      </c>
      <c r="G23" s="766" t="str">
        <f>IF('(入力①) 基本情報入力シート'!H44="","",'(入力①) 基本情報入力シート'!H44)</f>
        <v/>
      </c>
      <c r="H23" s="766" t="str">
        <f>IF('(入力①) 基本情報入力シート'!I44="","",'(入力①) 基本情報入力シート'!I44)</f>
        <v/>
      </c>
      <c r="I23" s="766" t="str">
        <f>IF('(入力①) 基本情報入力シート'!J44="","",'(入力①) 基本情報入力シート'!J44)</f>
        <v/>
      </c>
      <c r="J23" s="766" t="str">
        <f>IF('(入力①) 基本情報入力シート'!K44="","",'(入力①) 基本情報入力シート'!K44)</f>
        <v/>
      </c>
      <c r="K23" s="767" t="str">
        <f>IF('(入力①) 基本情報入力シート'!L44="","",'(入力①) 基本情報入力シート'!L44)</f>
        <v/>
      </c>
      <c r="L23" s="768" t="str">
        <f>IF('(入力①) 基本情報入力シート'!M44="","",'(入力①) 基本情報入力シート'!M44)</f>
        <v/>
      </c>
      <c r="M23" s="768" t="str">
        <f>IF('(入力①) 基本情報入力シート'!R44="","",'(入力①) 基本情報入力シート'!R44)</f>
        <v/>
      </c>
      <c r="N23" s="768" t="str">
        <f>IF('(入力①) 基本情報入力シート'!W44="","",'(入力①) 基本情報入力シート'!W44)</f>
        <v/>
      </c>
      <c r="O23" s="768" t="str">
        <f>IF('(入力①) 基本情報入力シート'!X44="","",'(入力①) 基本情報入力シート'!X44)</f>
        <v/>
      </c>
      <c r="P23" s="769" t="str">
        <f>IF('(入力①) 基本情報入力シート'!Y44="","",'(入力①) 基本情報入力シート'!Y44)</f>
        <v/>
      </c>
      <c r="Q23" s="770" t="str">
        <f>IF('(入力①) 基本情報入力シート'!Z44="","",'(入力①) 基本情報入力シート'!Z44)</f>
        <v/>
      </c>
      <c r="R23" s="771" t="str">
        <f>IF('(入力①) 基本情報入力シート'!AA44="","",'(入力①) 基本情報入力シート'!AA44)</f>
        <v/>
      </c>
      <c r="S23" s="508"/>
      <c r="T23" s="509"/>
      <c r="U23" s="510" t="str">
        <f>IF(P23="","",VLOOKUP(P23,【参考】数式用!$A$5:$I$38,MATCH(T23,【参考】数式用!$H$4:$I$4,0)+7,0))</f>
        <v/>
      </c>
      <c r="V23" s="609"/>
      <c r="W23" s="204" t="s">
        <v>172</v>
      </c>
      <c r="X23" s="511"/>
      <c r="Y23" s="203" t="s">
        <v>173</v>
      </c>
      <c r="Z23" s="511"/>
      <c r="AA23" s="297" t="s">
        <v>174</v>
      </c>
      <c r="AB23" s="511"/>
      <c r="AC23" s="203" t="s">
        <v>173</v>
      </c>
      <c r="AD23" s="511"/>
      <c r="AE23" s="203" t="s">
        <v>175</v>
      </c>
      <c r="AF23" s="489" t="s">
        <v>176</v>
      </c>
      <c r="AG23" s="490" t="str">
        <f t="shared" si="5"/>
        <v/>
      </c>
      <c r="AH23" s="491" t="s">
        <v>177</v>
      </c>
      <c r="AI23" s="492" t="str">
        <f t="shared" si="1"/>
        <v/>
      </c>
      <c r="AJ23" s="176"/>
      <c r="AK23" s="512" t="str">
        <f t="shared" si="6"/>
        <v>○</v>
      </c>
      <c r="AL23" s="513" t="str">
        <f t="shared" si="7"/>
        <v/>
      </c>
      <c r="AM23" s="514"/>
      <c r="AN23" s="514"/>
      <c r="AO23" s="514"/>
      <c r="AP23" s="514"/>
      <c r="AQ23" s="514"/>
      <c r="AR23" s="514"/>
      <c r="AS23" s="514"/>
      <c r="AT23" s="514"/>
      <c r="AU23" s="515"/>
    </row>
    <row r="24" spans="1:47" ht="33" customHeight="1" thickBot="1">
      <c r="A24" s="479">
        <f t="shared" si="2"/>
        <v>13</v>
      </c>
      <c r="B24" s="765" t="str">
        <f>IF('(入力①) 基本情報入力シート'!C45="","",'(入力①) 基本情報入力シート'!C45)</f>
        <v/>
      </c>
      <c r="C24" s="766" t="str">
        <f>IF('(入力①) 基本情報入力シート'!D45="","",'(入力①) 基本情報入力シート'!D45)</f>
        <v/>
      </c>
      <c r="D24" s="766" t="str">
        <f>IF('(入力①) 基本情報入力シート'!E45="","",'(入力①) 基本情報入力シート'!E45)</f>
        <v/>
      </c>
      <c r="E24" s="766" t="str">
        <f>IF('(入力①) 基本情報入力シート'!F45="","",'(入力①) 基本情報入力シート'!F45)</f>
        <v/>
      </c>
      <c r="F24" s="766" t="str">
        <f>IF('(入力①) 基本情報入力シート'!G45="","",'(入力①) 基本情報入力シート'!G45)</f>
        <v/>
      </c>
      <c r="G24" s="766" t="str">
        <f>IF('(入力①) 基本情報入力シート'!H45="","",'(入力①) 基本情報入力シート'!H45)</f>
        <v/>
      </c>
      <c r="H24" s="766" t="str">
        <f>IF('(入力①) 基本情報入力シート'!I45="","",'(入力①) 基本情報入力シート'!I45)</f>
        <v/>
      </c>
      <c r="I24" s="766" t="str">
        <f>IF('(入力①) 基本情報入力シート'!J45="","",'(入力①) 基本情報入力シート'!J45)</f>
        <v/>
      </c>
      <c r="J24" s="766" t="str">
        <f>IF('(入力①) 基本情報入力シート'!K45="","",'(入力①) 基本情報入力シート'!K45)</f>
        <v/>
      </c>
      <c r="K24" s="767" t="str">
        <f>IF('(入力①) 基本情報入力シート'!L45="","",'(入力①) 基本情報入力シート'!L45)</f>
        <v/>
      </c>
      <c r="L24" s="768" t="str">
        <f>IF('(入力①) 基本情報入力シート'!M45="","",'(入力①) 基本情報入力シート'!M45)</f>
        <v/>
      </c>
      <c r="M24" s="768" t="str">
        <f>IF('(入力①) 基本情報入力シート'!R45="","",'(入力①) 基本情報入力シート'!R45)</f>
        <v/>
      </c>
      <c r="N24" s="768" t="str">
        <f>IF('(入力①) 基本情報入力シート'!W45="","",'(入力①) 基本情報入力シート'!W45)</f>
        <v/>
      </c>
      <c r="O24" s="768" t="str">
        <f>IF('(入力①) 基本情報入力シート'!X45="","",'(入力①) 基本情報入力シート'!X45)</f>
        <v/>
      </c>
      <c r="P24" s="769" t="str">
        <f>IF('(入力①) 基本情報入力シート'!Y45="","",'(入力①) 基本情報入力シート'!Y45)</f>
        <v/>
      </c>
      <c r="Q24" s="770" t="str">
        <f>IF('(入力①) 基本情報入力シート'!Z45="","",'(入力①) 基本情報入力シート'!Z45)</f>
        <v/>
      </c>
      <c r="R24" s="771" t="str">
        <f>IF('(入力①) 基本情報入力シート'!AA45="","",'(入力①) 基本情報入力シート'!AA45)</f>
        <v/>
      </c>
      <c r="S24" s="508"/>
      <c r="T24" s="509"/>
      <c r="U24" s="510" t="str">
        <f>IF(P24="","",VLOOKUP(P24,【参考】数式用!$A$5:$I$38,MATCH(T24,【参考】数式用!$H$4:$I$4,0)+7,0))</f>
        <v/>
      </c>
      <c r="V24" s="609"/>
      <c r="W24" s="204" t="s">
        <v>172</v>
      </c>
      <c r="X24" s="511"/>
      <c r="Y24" s="203" t="s">
        <v>173</v>
      </c>
      <c r="Z24" s="511"/>
      <c r="AA24" s="297" t="s">
        <v>174</v>
      </c>
      <c r="AB24" s="511"/>
      <c r="AC24" s="203" t="s">
        <v>173</v>
      </c>
      <c r="AD24" s="511"/>
      <c r="AE24" s="203" t="s">
        <v>175</v>
      </c>
      <c r="AF24" s="489" t="s">
        <v>176</v>
      </c>
      <c r="AG24" s="490" t="str">
        <f t="shared" si="5"/>
        <v/>
      </c>
      <c r="AH24" s="491" t="s">
        <v>177</v>
      </c>
      <c r="AI24" s="492" t="str">
        <f t="shared" si="1"/>
        <v/>
      </c>
      <c r="AJ24" s="176"/>
      <c r="AK24" s="512" t="str">
        <f t="shared" si="6"/>
        <v>○</v>
      </c>
      <c r="AL24" s="513" t="str">
        <f t="shared" si="7"/>
        <v/>
      </c>
      <c r="AM24" s="514"/>
      <c r="AN24" s="514"/>
      <c r="AO24" s="514"/>
      <c r="AP24" s="514"/>
      <c r="AQ24" s="514"/>
      <c r="AR24" s="514"/>
      <c r="AS24" s="514"/>
      <c r="AT24" s="514"/>
      <c r="AU24" s="515"/>
    </row>
    <row r="25" spans="1:47" ht="33" customHeight="1" thickBot="1">
      <c r="A25" s="479">
        <f t="shared" si="2"/>
        <v>14</v>
      </c>
      <c r="B25" s="765" t="str">
        <f>IF('(入力①) 基本情報入力シート'!C46="","",'(入力①) 基本情報入力シート'!C46)</f>
        <v/>
      </c>
      <c r="C25" s="766" t="str">
        <f>IF('(入力①) 基本情報入力シート'!D46="","",'(入力①) 基本情報入力シート'!D46)</f>
        <v/>
      </c>
      <c r="D25" s="766" t="str">
        <f>IF('(入力①) 基本情報入力シート'!E46="","",'(入力①) 基本情報入力シート'!E46)</f>
        <v/>
      </c>
      <c r="E25" s="766" t="str">
        <f>IF('(入力①) 基本情報入力シート'!F46="","",'(入力①) 基本情報入力シート'!F46)</f>
        <v/>
      </c>
      <c r="F25" s="766" t="str">
        <f>IF('(入力①) 基本情報入力シート'!G46="","",'(入力①) 基本情報入力シート'!G46)</f>
        <v/>
      </c>
      <c r="G25" s="766" t="str">
        <f>IF('(入力①) 基本情報入力シート'!H46="","",'(入力①) 基本情報入力シート'!H46)</f>
        <v/>
      </c>
      <c r="H25" s="766" t="str">
        <f>IF('(入力①) 基本情報入力シート'!I46="","",'(入力①) 基本情報入力シート'!I46)</f>
        <v/>
      </c>
      <c r="I25" s="766" t="str">
        <f>IF('(入力①) 基本情報入力シート'!J46="","",'(入力①) 基本情報入力シート'!J46)</f>
        <v/>
      </c>
      <c r="J25" s="766" t="str">
        <f>IF('(入力①) 基本情報入力シート'!K46="","",'(入力①) 基本情報入力シート'!K46)</f>
        <v/>
      </c>
      <c r="K25" s="767" t="str">
        <f>IF('(入力①) 基本情報入力シート'!L46="","",'(入力①) 基本情報入力シート'!L46)</f>
        <v/>
      </c>
      <c r="L25" s="768" t="str">
        <f>IF('(入力①) 基本情報入力シート'!M46="","",'(入力①) 基本情報入力シート'!M46)</f>
        <v/>
      </c>
      <c r="M25" s="768" t="str">
        <f>IF('(入力①) 基本情報入力シート'!R46="","",'(入力①) 基本情報入力シート'!R46)</f>
        <v/>
      </c>
      <c r="N25" s="768" t="str">
        <f>IF('(入力①) 基本情報入力シート'!W46="","",'(入力①) 基本情報入力シート'!W46)</f>
        <v/>
      </c>
      <c r="O25" s="768" t="str">
        <f>IF('(入力①) 基本情報入力シート'!X46="","",'(入力①) 基本情報入力シート'!X46)</f>
        <v/>
      </c>
      <c r="P25" s="769" t="str">
        <f>IF('(入力①) 基本情報入力シート'!Y46="","",'(入力①) 基本情報入力シート'!Y46)</f>
        <v/>
      </c>
      <c r="Q25" s="770" t="str">
        <f>IF('(入力①) 基本情報入力シート'!Z46="","",'(入力①) 基本情報入力シート'!Z46)</f>
        <v/>
      </c>
      <c r="R25" s="771" t="str">
        <f>IF('(入力①) 基本情報入力シート'!AA46="","",'(入力①) 基本情報入力シート'!AA46)</f>
        <v/>
      </c>
      <c r="S25" s="508"/>
      <c r="T25" s="509"/>
      <c r="U25" s="510" t="str">
        <f>IF(P25="","",VLOOKUP(P25,【参考】数式用!$A$5:$I$38,MATCH(T25,【参考】数式用!$H$4:$I$4,0)+7,0))</f>
        <v/>
      </c>
      <c r="V25" s="609"/>
      <c r="W25" s="204" t="s">
        <v>172</v>
      </c>
      <c r="X25" s="511"/>
      <c r="Y25" s="203" t="s">
        <v>173</v>
      </c>
      <c r="Z25" s="511"/>
      <c r="AA25" s="297" t="s">
        <v>174</v>
      </c>
      <c r="AB25" s="511"/>
      <c r="AC25" s="203" t="s">
        <v>173</v>
      </c>
      <c r="AD25" s="511"/>
      <c r="AE25" s="203" t="s">
        <v>175</v>
      </c>
      <c r="AF25" s="489" t="s">
        <v>176</v>
      </c>
      <c r="AG25" s="490" t="str">
        <f t="shared" si="5"/>
        <v/>
      </c>
      <c r="AH25" s="491" t="s">
        <v>177</v>
      </c>
      <c r="AI25" s="492" t="str">
        <f t="shared" si="1"/>
        <v/>
      </c>
      <c r="AJ25" s="176"/>
      <c r="AK25" s="512" t="str">
        <f t="shared" si="6"/>
        <v>○</v>
      </c>
      <c r="AL25" s="513" t="str">
        <f t="shared" si="7"/>
        <v/>
      </c>
      <c r="AM25" s="514"/>
      <c r="AN25" s="514"/>
      <c r="AO25" s="514"/>
      <c r="AP25" s="514"/>
      <c r="AQ25" s="514"/>
      <c r="AR25" s="514"/>
      <c r="AS25" s="514"/>
      <c r="AT25" s="514"/>
      <c r="AU25" s="515"/>
    </row>
    <row r="26" spans="1:47" ht="33" customHeight="1" thickBot="1">
      <c r="A26" s="479">
        <f t="shared" si="2"/>
        <v>15</v>
      </c>
      <c r="B26" s="765" t="str">
        <f>IF('(入力①) 基本情報入力シート'!C47="","",'(入力①) 基本情報入力シート'!C47)</f>
        <v/>
      </c>
      <c r="C26" s="766" t="str">
        <f>IF('(入力①) 基本情報入力シート'!D47="","",'(入力①) 基本情報入力シート'!D47)</f>
        <v/>
      </c>
      <c r="D26" s="766" t="str">
        <f>IF('(入力①) 基本情報入力シート'!E47="","",'(入力①) 基本情報入力シート'!E47)</f>
        <v/>
      </c>
      <c r="E26" s="766" t="str">
        <f>IF('(入力①) 基本情報入力シート'!F47="","",'(入力①) 基本情報入力シート'!F47)</f>
        <v/>
      </c>
      <c r="F26" s="766" t="str">
        <f>IF('(入力①) 基本情報入力シート'!G47="","",'(入力①) 基本情報入力シート'!G47)</f>
        <v/>
      </c>
      <c r="G26" s="766" t="str">
        <f>IF('(入力①) 基本情報入力シート'!H47="","",'(入力①) 基本情報入力シート'!H47)</f>
        <v/>
      </c>
      <c r="H26" s="766" t="str">
        <f>IF('(入力①) 基本情報入力シート'!I47="","",'(入力①) 基本情報入力シート'!I47)</f>
        <v/>
      </c>
      <c r="I26" s="766" t="str">
        <f>IF('(入力①) 基本情報入力シート'!J47="","",'(入力①) 基本情報入力シート'!J47)</f>
        <v/>
      </c>
      <c r="J26" s="766" t="str">
        <f>IF('(入力①) 基本情報入力シート'!K47="","",'(入力①) 基本情報入力シート'!K47)</f>
        <v/>
      </c>
      <c r="K26" s="767" t="str">
        <f>IF('(入力①) 基本情報入力シート'!L47="","",'(入力①) 基本情報入力シート'!L47)</f>
        <v/>
      </c>
      <c r="L26" s="768" t="str">
        <f>IF('(入力①) 基本情報入力シート'!M47="","",'(入力①) 基本情報入力シート'!M47)</f>
        <v/>
      </c>
      <c r="M26" s="768" t="str">
        <f>IF('(入力①) 基本情報入力シート'!R47="","",'(入力①) 基本情報入力シート'!R47)</f>
        <v/>
      </c>
      <c r="N26" s="768" t="str">
        <f>IF('(入力①) 基本情報入力シート'!W47="","",'(入力①) 基本情報入力シート'!W47)</f>
        <v/>
      </c>
      <c r="O26" s="768" t="str">
        <f>IF('(入力①) 基本情報入力シート'!X47="","",'(入力①) 基本情報入力シート'!X47)</f>
        <v/>
      </c>
      <c r="P26" s="769" t="str">
        <f>IF('(入力①) 基本情報入力シート'!Y47="","",'(入力①) 基本情報入力シート'!Y47)</f>
        <v/>
      </c>
      <c r="Q26" s="770" t="str">
        <f>IF('(入力①) 基本情報入力シート'!Z47="","",'(入力①) 基本情報入力シート'!Z47)</f>
        <v/>
      </c>
      <c r="R26" s="771" t="str">
        <f>IF('(入力①) 基本情報入力シート'!AA47="","",'(入力①) 基本情報入力シート'!AA47)</f>
        <v/>
      </c>
      <c r="S26" s="508"/>
      <c r="T26" s="509"/>
      <c r="U26" s="510" t="str">
        <f>IF(P26="","",VLOOKUP(P26,【参考】数式用!$A$5:$I$38,MATCH(T26,【参考】数式用!$H$4:$I$4,0)+7,0))</f>
        <v/>
      </c>
      <c r="V26" s="609"/>
      <c r="W26" s="204" t="s">
        <v>172</v>
      </c>
      <c r="X26" s="511"/>
      <c r="Y26" s="203" t="s">
        <v>173</v>
      </c>
      <c r="Z26" s="511"/>
      <c r="AA26" s="297" t="s">
        <v>174</v>
      </c>
      <c r="AB26" s="511"/>
      <c r="AC26" s="203" t="s">
        <v>173</v>
      </c>
      <c r="AD26" s="511"/>
      <c r="AE26" s="203" t="s">
        <v>175</v>
      </c>
      <c r="AF26" s="489" t="s">
        <v>176</v>
      </c>
      <c r="AG26" s="490" t="str">
        <f t="shared" si="5"/>
        <v/>
      </c>
      <c r="AH26" s="491" t="s">
        <v>177</v>
      </c>
      <c r="AI26" s="492" t="str">
        <f t="shared" si="1"/>
        <v/>
      </c>
      <c r="AJ26" s="176"/>
      <c r="AK26" s="512" t="str">
        <f t="shared" si="6"/>
        <v>○</v>
      </c>
      <c r="AL26" s="513" t="str">
        <f t="shared" si="7"/>
        <v/>
      </c>
      <c r="AM26" s="514"/>
      <c r="AN26" s="514"/>
      <c r="AO26" s="514"/>
      <c r="AP26" s="514"/>
      <c r="AQ26" s="514"/>
      <c r="AR26" s="514"/>
      <c r="AS26" s="514"/>
      <c r="AT26" s="514"/>
      <c r="AU26" s="515"/>
    </row>
    <row r="27" spans="1:47" ht="33" customHeight="1" thickBot="1">
      <c r="A27" s="479">
        <f t="shared" si="2"/>
        <v>16</v>
      </c>
      <c r="B27" s="765" t="str">
        <f>IF('(入力①) 基本情報入力シート'!C48="","",'(入力①) 基本情報入力シート'!C48)</f>
        <v/>
      </c>
      <c r="C27" s="766" t="str">
        <f>IF('(入力①) 基本情報入力シート'!D48="","",'(入力①) 基本情報入力シート'!D48)</f>
        <v/>
      </c>
      <c r="D27" s="766" t="str">
        <f>IF('(入力①) 基本情報入力シート'!E48="","",'(入力①) 基本情報入力シート'!E48)</f>
        <v/>
      </c>
      <c r="E27" s="766" t="str">
        <f>IF('(入力①) 基本情報入力シート'!F48="","",'(入力①) 基本情報入力シート'!F48)</f>
        <v/>
      </c>
      <c r="F27" s="766" t="str">
        <f>IF('(入力①) 基本情報入力シート'!G48="","",'(入力①) 基本情報入力シート'!G48)</f>
        <v/>
      </c>
      <c r="G27" s="766" t="str">
        <f>IF('(入力①) 基本情報入力シート'!H48="","",'(入力①) 基本情報入力シート'!H48)</f>
        <v/>
      </c>
      <c r="H27" s="766" t="str">
        <f>IF('(入力①) 基本情報入力シート'!I48="","",'(入力①) 基本情報入力シート'!I48)</f>
        <v/>
      </c>
      <c r="I27" s="766" t="str">
        <f>IF('(入力①) 基本情報入力シート'!J48="","",'(入力①) 基本情報入力シート'!J48)</f>
        <v/>
      </c>
      <c r="J27" s="766" t="str">
        <f>IF('(入力①) 基本情報入力シート'!K48="","",'(入力①) 基本情報入力シート'!K48)</f>
        <v/>
      </c>
      <c r="K27" s="767" t="str">
        <f>IF('(入力①) 基本情報入力シート'!L48="","",'(入力①) 基本情報入力シート'!L48)</f>
        <v/>
      </c>
      <c r="L27" s="768" t="str">
        <f>IF('(入力①) 基本情報入力シート'!M48="","",'(入力①) 基本情報入力シート'!M48)</f>
        <v/>
      </c>
      <c r="M27" s="768" t="str">
        <f>IF('(入力①) 基本情報入力シート'!R48="","",'(入力①) 基本情報入力シート'!R48)</f>
        <v/>
      </c>
      <c r="N27" s="768" t="str">
        <f>IF('(入力①) 基本情報入力シート'!W48="","",'(入力①) 基本情報入力シート'!W48)</f>
        <v/>
      </c>
      <c r="O27" s="768" t="str">
        <f>IF('(入力①) 基本情報入力シート'!X48="","",'(入力①) 基本情報入力シート'!X48)</f>
        <v/>
      </c>
      <c r="P27" s="769" t="str">
        <f>IF('(入力①) 基本情報入力シート'!Y48="","",'(入力①) 基本情報入力シート'!Y48)</f>
        <v/>
      </c>
      <c r="Q27" s="770" t="str">
        <f>IF('(入力①) 基本情報入力シート'!Z48="","",'(入力①) 基本情報入力シート'!Z48)</f>
        <v/>
      </c>
      <c r="R27" s="771" t="str">
        <f>IF('(入力①) 基本情報入力シート'!AA48="","",'(入力①) 基本情報入力シート'!AA48)</f>
        <v/>
      </c>
      <c r="S27" s="508"/>
      <c r="T27" s="509"/>
      <c r="U27" s="510" t="str">
        <f>IF(P27="","",VLOOKUP(P27,【参考】数式用!$A$5:$I$38,MATCH(T27,【参考】数式用!$H$4:$I$4,0)+7,0))</f>
        <v/>
      </c>
      <c r="V27" s="609"/>
      <c r="W27" s="204" t="s">
        <v>172</v>
      </c>
      <c r="X27" s="511"/>
      <c r="Y27" s="203" t="s">
        <v>173</v>
      </c>
      <c r="Z27" s="511"/>
      <c r="AA27" s="297" t="s">
        <v>174</v>
      </c>
      <c r="AB27" s="511"/>
      <c r="AC27" s="203" t="s">
        <v>173</v>
      </c>
      <c r="AD27" s="511"/>
      <c r="AE27" s="203" t="s">
        <v>175</v>
      </c>
      <c r="AF27" s="489" t="s">
        <v>176</v>
      </c>
      <c r="AG27" s="490" t="str">
        <f t="shared" si="5"/>
        <v/>
      </c>
      <c r="AH27" s="491" t="s">
        <v>177</v>
      </c>
      <c r="AI27" s="492" t="str">
        <f t="shared" si="1"/>
        <v/>
      </c>
      <c r="AJ27" s="176"/>
      <c r="AK27" s="512" t="str">
        <f t="shared" si="6"/>
        <v>○</v>
      </c>
      <c r="AL27" s="513" t="str">
        <f t="shared" si="7"/>
        <v/>
      </c>
      <c r="AM27" s="514"/>
      <c r="AN27" s="514"/>
      <c r="AO27" s="514"/>
      <c r="AP27" s="514"/>
      <c r="AQ27" s="514"/>
      <c r="AR27" s="514"/>
      <c r="AS27" s="514"/>
      <c r="AT27" s="514"/>
      <c r="AU27" s="515"/>
    </row>
    <row r="28" spans="1:47" ht="33" customHeight="1" thickBot="1">
      <c r="A28" s="479">
        <f t="shared" si="2"/>
        <v>17</v>
      </c>
      <c r="B28" s="765" t="str">
        <f>IF('(入力①) 基本情報入力シート'!C49="","",'(入力①) 基本情報入力シート'!C49)</f>
        <v/>
      </c>
      <c r="C28" s="766" t="str">
        <f>IF('(入力①) 基本情報入力シート'!D49="","",'(入力①) 基本情報入力シート'!D49)</f>
        <v/>
      </c>
      <c r="D28" s="766" t="str">
        <f>IF('(入力①) 基本情報入力シート'!E49="","",'(入力①) 基本情報入力シート'!E49)</f>
        <v/>
      </c>
      <c r="E28" s="766" t="str">
        <f>IF('(入力①) 基本情報入力シート'!F49="","",'(入力①) 基本情報入力シート'!F49)</f>
        <v/>
      </c>
      <c r="F28" s="766" t="str">
        <f>IF('(入力①) 基本情報入力シート'!G49="","",'(入力①) 基本情報入力シート'!G49)</f>
        <v/>
      </c>
      <c r="G28" s="766" t="str">
        <f>IF('(入力①) 基本情報入力シート'!H49="","",'(入力①) 基本情報入力シート'!H49)</f>
        <v/>
      </c>
      <c r="H28" s="766" t="str">
        <f>IF('(入力①) 基本情報入力シート'!I49="","",'(入力①) 基本情報入力シート'!I49)</f>
        <v/>
      </c>
      <c r="I28" s="766" t="str">
        <f>IF('(入力①) 基本情報入力シート'!J49="","",'(入力①) 基本情報入力シート'!J49)</f>
        <v/>
      </c>
      <c r="J28" s="766" t="str">
        <f>IF('(入力①) 基本情報入力シート'!K49="","",'(入力①) 基本情報入力シート'!K49)</f>
        <v/>
      </c>
      <c r="K28" s="767" t="str">
        <f>IF('(入力①) 基本情報入力シート'!L49="","",'(入力①) 基本情報入力シート'!L49)</f>
        <v/>
      </c>
      <c r="L28" s="768" t="str">
        <f>IF('(入力①) 基本情報入力シート'!M49="","",'(入力①) 基本情報入力シート'!M49)</f>
        <v/>
      </c>
      <c r="M28" s="768" t="str">
        <f>IF('(入力①) 基本情報入力シート'!R49="","",'(入力①) 基本情報入力シート'!R49)</f>
        <v/>
      </c>
      <c r="N28" s="768" t="str">
        <f>IF('(入力①) 基本情報入力シート'!W49="","",'(入力①) 基本情報入力シート'!W49)</f>
        <v/>
      </c>
      <c r="O28" s="768" t="str">
        <f>IF('(入力①) 基本情報入力シート'!X49="","",'(入力①) 基本情報入力シート'!X49)</f>
        <v/>
      </c>
      <c r="P28" s="769" t="str">
        <f>IF('(入力①) 基本情報入力シート'!Y49="","",'(入力①) 基本情報入力シート'!Y49)</f>
        <v/>
      </c>
      <c r="Q28" s="770" t="str">
        <f>IF('(入力①) 基本情報入力シート'!Z49="","",'(入力①) 基本情報入力シート'!Z49)</f>
        <v/>
      </c>
      <c r="R28" s="771" t="str">
        <f>IF('(入力①) 基本情報入力シート'!AA49="","",'(入力①) 基本情報入力シート'!AA49)</f>
        <v/>
      </c>
      <c r="S28" s="508"/>
      <c r="T28" s="509"/>
      <c r="U28" s="510" t="str">
        <f>IF(P28="","",VLOOKUP(P28,【参考】数式用!$A$5:$I$38,MATCH(T28,【参考】数式用!$H$4:$I$4,0)+7,0))</f>
        <v/>
      </c>
      <c r="V28" s="609"/>
      <c r="W28" s="204" t="s">
        <v>172</v>
      </c>
      <c r="X28" s="511"/>
      <c r="Y28" s="203" t="s">
        <v>173</v>
      </c>
      <c r="Z28" s="511"/>
      <c r="AA28" s="297" t="s">
        <v>174</v>
      </c>
      <c r="AB28" s="511"/>
      <c r="AC28" s="203" t="s">
        <v>173</v>
      </c>
      <c r="AD28" s="511"/>
      <c r="AE28" s="203" t="s">
        <v>175</v>
      </c>
      <c r="AF28" s="489" t="s">
        <v>176</v>
      </c>
      <c r="AG28" s="490" t="str">
        <f t="shared" si="5"/>
        <v/>
      </c>
      <c r="AH28" s="491" t="s">
        <v>177</v>
      </c>
      <c r="AI28" s="492" t="str">
        <f t="shared" si="1"/>
        <v/>
      </c>
      <c r="AJ28" s="176"/>
      <c r="AK28" s="512" t="str">
        <f t="shared" si="6"/>
        <v>○</v>
      </c>
      <c r="AL28" s="513" t="str">
        <f t="shared" si="7"/>
        <v/>
      </c>
      <c r="AM28" s="514"/>
      <c r="AN28" s="514"/>
      <c r="AO28" s="514"/>
      <c r="AP28" s="514"/>
      <c r="AQ28" s="514"/>
      <c r="AR28" s="514"/>
      <c r="AS28" s="514"/>
      <c r="AT28" s="514"/>
      <c r="AU28" s="515"/>
    </row>
    <row r="29" spans="1:47" ht="33" customHeight="1" thickBot="1">
      <c r="A29" s="479">
        <f t="shared" si="2"/>
        <v>18</v>
      </c>
      <c r="B29" s="765" t="str">
        <f>IF('(入力①) 基本情報入力シート'!C50="","",'(入力①) 基本情報入力シート'!C50)</f>
        <v/>
      </c>
      <c r="C29" s="766" t="str">
        <f>IF('(入力①) 基本情報入力シート'!D50="","",'(入力①) 基本情報入力シート'!D50)</f>
        <v/>
      </c>
      <c r="D29" s="766" t="str">
        <f>IF('(入力①) 基本情報入力シート'!E50="","",'(入力①) 基本情報入力シート'!E50)</f>
        <v/>
      </c>
      <c r="E29" s="766" t="str">
        <f>IF('(入力①) 基本情報入力シート'!F50="","",'(入力①) 基本情報入力シート'!F50)</f>
        <v/>
      </c>
      <c r="F29" s="766" t="str">
        <f>IF('(入力①) 基本情報入力シート'!G50="","",'(入力①) 基本情報入力シート'!G50)</f>
        <v/>
      </c>
      <c r="G29" s="766" t="str">
        <f>IF('(入力①) 基本情報入力シート'!H50="","",'(入力①) 基本情報入力シート'!H50)</f>
        <v/>
      </c>
      <c r="H29" s="766" t="str">
        <f>IF('(入力①) 基本情報入力シート'!I50="","",'(入力①) 基本情報入力シート'!I50)</f>
        <v/>
      </c>
      <c r="I29" s="766" t="str">
        <f>IF('(入力①) 基本情報入力シート'!J50="","",'(入力①) 基本情報入力シート'!J50)</f>
        <v/>
      </c>
      <c r="J29" s="766" t="str">
        <f>IF('(入力①) 基本情報入力シート'!K50="","",'(入力①) 基本情報入力シート'!K50)</f>
        <v/>
      </c>
      <c r="K29" s="767" t="str">
        <f>IF('(入力①) 基本情報入力シート'!L50="","",'(入力①) 基本情報入力シート'!L50)</f>
        <v/>
      </c>
      <c r="L29" s="768" t="str">
        <f>IF('(入力①) 基本情報入力シート'!M50="","",'(入力①) 基本情報入力シート'!M50)</f>
        <v/>
      </c>
      <c r="M29" s="768" t="str">
        <f>IF('(入力①) 基本情報入力シート'!R50="","",'(入力①) 基本情報入力シート'!R50)</f>
        <v/>
      </c>
      <c r="N29" s="768" t="str">
        <f>IF('(入力①) 基本情報入力シート'!W50="","",'(入力①) 基本情報入力シート'!W50)</f>
        <v/>
      </c>
      <c r="O29" s="768" t="str">
        <f>IF('(入力①) 基本情報入力シート'!X50="","",'(入力①) 基本情報入力シート'!X50)</f>
        <v/>
      </c>
      <c r="P29" s="769" t="str">
        <f>IF('(入力①) 基本情報入力シート'!Y50="","",'(入力①) 基本情報入力シート'!Y50)</f>
        <v/>
      </c>
      <c r="Q29" s="770" t="str">
        <f>IF('(入力①) 基本情報入力シート'!Z50="","",'(入力①) 基本情報入力シート'!Z50)</f>
        <v/>
      </c>
      <c r="R29" s="771" t="str">
        <f>IF('(入力①) 基本情報入力シート'!AA50="","",'(入力①) 基本情報入力シート'!AA50)</f>
        <v/>
      </c>
      <c r="S29" s="508"/>
      <c r="T29" s="509"/>
      <c r="U29" s="510" t="str">
        <f>IF(P29="","",VLOOKUP(P29,【参考】数式用!$A$5:$I$38,MATCH(T29,【参考】数式用!$H$4:$I$4,0)+7,0))</f>
        <v/>
      </c>
      <c r="V29" s="609"/>
      <c r="W29" s="204" t="s">
        <v>172</v>
      </c>
      <c r="X29" s="511"/>
      <c r="Y29" s="203" t="s">
        <v>173</v>
      </c>
      <c r="Z29" s="511"/>
      <c r="AA29" s="297" t="s">
        <v>174</v>
      </c>
      <c r="AB29" s="511"/>
      <c r="AC29" s="203" t="s">
        <v>173</v>
      </c>
      <c r="AD29" s="511"/>
      <c r="AE29" s="203" t="s">
        <v>175</v>
      </c>
      <c r="AF29" s="489" t="s">
        <v>176</v>
      </c>
      <c r="AG29" s="490" t="str">
        <f t="shared" si="5"/>
        <v/>
      </c>
      <c r="AH29" s="491" t="s">
        <v>177</v>
      </c>
      <c r="AI29" s="492" t="str">
        <f t="shared" si="1"/>
        <v/>
      </c>
      <c r="AJ29" s="176"/>
      <c r="AK29" s="512" t="str">
        <f t="shared" si="6"/>
        <v>○</v>
      </c>
      <c r="AL29" s="513" t="str">
        <f t="shared" si="7"/>
        <v/>
      </c>
      <c r="AM29" s="514"/>
      <c r="AN29" s="514"/>
      <c r="AO29" s="514"/>
      <c r="AP29" s="514"/>
      <c r="AQ29" s="514"/>
      <c r="AR29" s="514"/>
      <c r="AS29" s="514"/>
      <c r="AT29" s="514"/>
      <c r="AU29" s="515"/>
    </row>
    <row r="30" spans="1:47" ht="33" customHeight="1" thickBot="1">
      <c r="A30" s="479">
        <f t="shared" si="2"/>
        <v>19</v>
      </c>
      <c r="B30" s="765" t="str">
        <f>IF('(入力①) 基本情報入力シート'!C51="","",'(入力①) 基本情報入力シート'!C51)</f>
        <v/>
      </c>
      <c r="C30" s="766" t="str">
        <f>IF('(入力①) 基本情報入力シート'!D51="","",'(入力①) 基本情報入力シート'!D51)</f>
        <v/>
      </c>
      <c r="D30" s="766" t="str">
        <f>IF('(入力①) 基本情報入力シート'!E51="","",'(入力①) 基本情報入力シート'!E51)</f>
        <v/>
      </c>
      <c r="E30" s="766" t="str">
        <f>IF('(入力①) 基本情報入力シート'!F51="","",'(入力①) 基本情報入力シート'!F51)</f>
        <v/>
      </c>
      <c r="F30" s="766" t="str">
        <f>IF('(入力①) 基本情報入力シート'!G51="","",'(入力①) 基本情報入力シート'!G51)</f>
        <v/>
      </c>
      <c r="G30" s="766" t="str">
        <f>IF('(入力①) 基本情報入力シート'!H51="","",'(入力①) 基本情報入力シート'!H51)</f>
        <v/>
      </c>
      <c r="H30" s="766" t="str">
        <f>IF('(入力①) 基本情報入力シート'!I51="","",'(入力①) 基本情報入力シート'!I51)</f>
        <v/>
      </c>
      <c r="I30" s="766" t="str">
        <f>IF('(入力①) 基本情報入力シート'!J51="","",'(入力①) 基本情報入力シート'!J51)</f>
        <v/>
      </c>
      <c r="J30" s="766" t="str">
        <f>IF('(入力①) 基本情報入力シート'!K51="","",'(入力①) 基本情報入力シート'!K51)</f>
        <v/>
      </c>
      <c r="K30" s="767" t="str">
        <f>IF('(入力①) 基本情報入力シート'!L51="","",'(入力①) 基本情報入力シート'!L51)</f>
        <v/>
      </c>
      <c r="L30" s="768" t="str">
        <f>IF('(入力①) 基本情報入力シート'!M51="","",'(入力①) 基本情報入力シート'!M51)</f>
        <v/>
      </c>
      <c r="M30" s="768" t="str">
        <f>IF('(入力①) 基本情報入力シート'!R51="","",'(入力①) 基本情報入力シート'!R51)</f>
        <v/>
      </c>
      <c r="N30" s="768" t="str">
        <f>IF('(入力①) 基本情報入力シート'!W51="","",'(入力①) 基本情報入力シート'!W51)</f>
        <v/>
      </c>
      <c r="O30" s="768" t="str">
        <f>IF('(入力①) 基本情報入力シート'!X51="","",'(入力①) 基本情報入力シート'!X51)</f>
        <v/>
      </c>
      <c r="P30" s="769" t="str">
        <f>IF('(入力①) 基本情報入力シート'!Y51="","",'(入力①) 基本情報入力シート'!Y51)</f>
        <v/>
      </c>
      <c r="Q30" s="770" t="str">
        <f>IF('(入力①) 基本情報入力シート'!Z51="","",'(入力①) 基本情報入力シート'!Z51)</f>
        <v/>
      </c>
      <c r="R30" s="771" t="str">
        <f>IF('(入力①) 基本情報入力シート'!AA51="","",'(入力①) 基本情報入力シート'!AA51)</f>
        <v/>
      </c>
      <c r="S30" s="508"/>
      <c r="T30" s="509"/>
      <c r="U30" s="510" t="str">
        <f>IF(P30="","",VLOOKUP(P30,【参考】数式用!$A$5:$I$38,MATCH(T30,【参考】数式用!$H$4:$I$4,0)+7,0))</f>
        <v/>
      </c>
      <c r="V30" s="609"/>
      <c r="W30" s="204" t="s">
        <v>172</v>
      </c>
      <c r="X30" s="511"/>
      <c r="Y30" s="203" t="s">
        <v>173</v>
      </c>
      <c r="Z30" s="511"/>
      <c r="AA30" s="297" t="s">
        <v>174</v>
      </c>
      <c r="AB30" s="511"/>
      <c r="AC30" s="203" t="s">
        <v>173</v>
      </c>
      <c r="AD30" s="511"/>
      <c r="AE30" s="203" t="s">
        <v>175</v>
      </c>
      <c r="AF30" s="489" t="s">
        <v>176</v>
      </c>
      <c r="AG30" s="490" t="str">
        <f t="shared" si="5"/>
        <v/>
      </c>
      <c r="AH30" s="491" t="s">
        <v>177</v>
      </c>
      <c r="AI30" s="492" t="str">
        <f t="shared" si="1"/>
        <v/>
      </c>
      <c r="AJ30" s="176"/>
      <c r="AK30" s="512" t="str">
        <f t="shared" si="6"/>
        <v>○</v>
      </c>
      <c r="AL30" s="513" t="str">
        <f t="shared" si="7"/>
        <v/>
      </c>
      <c r="AM30" s="514"/>
      <c r="AN30" s="514"/>
      <c r="AO30" s="514"/>
      <c r="AP30" s="514"/>
      <c r="AQ30" s="514"/>
      <c r="AR30" s="514"/>
      <c r="AS30" s="514"/>
      <c r="AT30" s="514"/>
      <c r="AU30" s="515"/>
    </row>
    <row r="31" spans="1:47" ht="33" customHeight="1" thickBot="1">
      <c r="A31" s="479">
        <f t="shared" si="2"/>
        <v>20</v>
      </c>
      <c r="B31" s="765" t="str">
        <f>IF('(入力①) 基本情報入力シート'!C52="","",'(入力①) 基本情報入力シート'!C52)</f>
        <v/>
      </c>
      <c r="C31" s="766" t="str">
        <f>IF('(入力①) 基本情報入力シート'!D52="","",'(入力①) 基本情報入力シート'!D52)</f>
        <v/>
      </c>
      <c r="D31" s="766" t="str">
        <f>IF('(入力①) 基本情報入力シート'!E52="","",'(入力①) 基本情報入力シート'!E52)</f>
        <v/>
      </c>
      <c r="E31" s="766" t="str">
        <f>IF('(入力①) 基本情報入力シート'!F52="","",'(入力①) 基本情報入力シート'!F52)</f>
        <v/>
      </c>
      <c r="F31" s="766" t="str">
        <f>IF('(入力①) 基本情報入力シート'!G52="","",'(入力①) 基本情報入力シート'!G52)</f>
        <v/>
      </c>
      <c r="G31" s="766" t="str">
        <f>IF('(入力①) 基本情報入力シート'!H52="","",'(入力①) 基本情報入力シート'!H52)</f>
        <v/>
      </c>
      <c r="H31" s="766" t="str">
        <f>IF('(入力①) 基本情報入力シート'!I52="","",'(入力①) 基本情報入力シート'!I52)</f>
        <v/>
      </c>
      <c r="I31" s="766" t="str">
        <f>IF('(入力①) 基本情報入力シート'!J52="","",'(入力①) 基本情報入力シート'!J52)</f>
        <v/>
      </c>
      <c r="J31" s="766" t="str">
        <f>IF('(入力①) 基本情報入力シート'!K52="","",'(入力①) 基本情報入力シート'!K52)</f>
        <v/>
      </c>
      <c r="K31" s="767" t="str">
        <f>IF('(入力①) 基本情報入力シート'!L52="","",'(入力①) 基本情報入力シート'!L52)</f>
        <v/>
      </c>
      <c r="L31" s="768" t="str">
        <f>IF('(入力①) 基本情報入力シート'!M52="","",'(入力①) 基本情報入力シート'!M52)</f>
        <v/>
      </c>
      <c r="M31" s="768" t="str">
        <f>IF('(入力①) 基本情報入力シート'!R52="","",'(入力①) 基本情報入力シート'!R52)</f>
        <v/>
      </c>
      <c r="N31" s="768" t="str">
        <f>IF('(入力①) 基本情報入力シート'!W52="","",'(入力①) 基本情報入力シート'!W52)</f>
        <v/>
      </c>
      <c r="O31" s="768" t="str">
        <f>IF('(入力①) 基本情報入力シート'!X52="","",'(入力①) 基本情報入力シート'!X52)</f>
        <v/>
      </c>
      <c r="P31" s="769" t="str">
        <f>IF('(入力①) 基本情報入力シート'!Y52="","",'(入力①) 基本情報入力シート'!Y52)</f>
        <v/>
      </c>
      <c r="Q31" s="770" t="str">
        <f>IF('(入力①) 基本情報入力シート'!Z52="","",'(入力①) 基本情報入力シート'!Z52)</f>
        <v/>
      </c>
      <c r="R31" s="771" t="str">
        <f>IF('(入力①) 基本情報入力シート'!AA52="","",'(入力①) 基本情報入力シート'!AA52)</f>
        <v/>
      </c>
      <c r="S31" s="508"/>
      <c r="T31" s="509"/>
      <c r="U31" s="510" t="str">
        <f>IF(P31="","",VLOOKUP(P31,【参考】数式用!$A$5:$I$38,MATCH(T31,【参考】数式用!$H$4:$I$4,0)+7,0))</f>
        <v/>
      </c>
      <c r="V31" s="609"/>
      <c r="W31" s="204" t="s">
        <v>172</v>
      </c>
      <c r="X31" s="511"/>
      <c r="Y31" s="203" t="s">
        <v>173</v>
      </c>
      <c r="Z31" s="511"/>
      <c r="AA31" s="297" t="s">
        <v>174</v>
      </c>
      <c r="AB31" s="511"/>
      <c r="AC31" s="203" t="s">
        <v>173</v>
      </c>
      <c r="AD31" s="511"/>
      <c r="AE31" s="203" t="s">
        <v>175</v>
      </c>
      <c r="AF31" s="489" t="s">
        <v>176</v>
      </c>
      <c r="AG31" s="490" t="str">
        <f t="shared" si="5"/>
        <v/>
      </c>
      <c r="AH31" s="491" t="s">
        <v>177</v>
      </c>
      <c r="AI31" s="492" t="str">
        <f t="shared" si="1"/>
        <v/>
      </c>
      <c r="AJ31" s="176"/>
      <c r="AK31" s="512" t="str">
        <f t="shared" si="6"/>
        <v>○</v>
      </c>
      <c r="AL31" s="513" t="str">
        <f t="shared" si="7"/>
        <v/>
      </c>
      <c r="AM31" s="514"/>
      <c r="AN31" s="514"/>
      <c r="AO31" s="514"/>
      <c r="AP31" s="514"/>
      <c r="AQ31" s="514"/>
      <c r="AR31" s="514"/>
      <c r="AS31" s="514"/>
      <c r="AT31" s="514"/>
      <c r="AU31" s="515"/>
    </row>
    <row r="32" spans="1:47" ht="33" customHeight="1" thickBot="1">
      <c r="A32" s="479">
        <f t="shared" si="2"/>
        <v>21</v>
      </c>
      <c r="B32" s="765" t="str">
        <f>IF('(入力①) 基本情報入力シート'!C53="","",'(入力①) 基本情報入力シート'!C53)</f>
        <v/>
      </c>
      <c r="C32" s="766" t="str">
        <f>IF('(入力①) 基本情報入力シート'!D53="","",'(入力①) 基本情報入力シート'!D53)</f>
        <v/>
      </c>
      <c r="D32" s="766" t="str">
        <f>IF('(入力①) 基本情報入力シート'!E53="","",'(入力①) 基本情報入力シート'!E53)</f>
        <v/>
      </c>
      <c r="E32" s="766" t="str">
        <f>IF('(入力①) 基本情報入力シート'!F53="","",'(入力①) 基本情報入力シート'!F53)</f>
        <v/>
      </c>
      <c r="F32" s="766" t="str">
        <f>IF('(入力①) 基本情報入力シート'!G53="","",'(入力①) 基本情報入力シート'!G53)</f>
        <v/>
      </c>
      <c r="G32" s="766" t="str">
        <f>IF('(入力①) 基本情報入力シート'!H53="","",'(入力①) 基本情報入力シート'!H53)</f>
        <v/>
      </c>
      <c r="H32" s="766" t="str">
        <f>IF('(入力①) 基本情報入力シート'!I53="","",'(入力①) 基本情報入力シート'!I53)</f>
        <v/>
      </c>
      <c r="I32" s="766" t="str">
        <f>IF('(入力①) 基本情報入力シート'!J53="","",'(入力①) 基本情報入力シート'!J53)</f>
        <v/>
      </c>
      <c r="J32" s="766" t="str">
        <f>IF('(入力①) 基本情報入力シート'!K53="","",'(入力①) 基本情報入力シート'!K53)</f>
        <v/>
      </c>
      <c r="K32" s="767" t="str">
        <f>IF('(入力①) 基本情報入力シート'!L53="","",'(入力①) 基本情報入力シート'!L53)</f>
        <v/>
      </c>
      <c r="L32" s="768" t="str">
        <f>IF('(入力①) 基本情報入力シート'!M53="","",'(入力①) 基本情報入力シート'!M53)</f>
        <v/>
      </c>
      <c r="M32" s="768" t="str">
        <f>IF('(入力①) 基本情報入力シート'!R53="","",'(入力①) 基本情報入力シート'!R53)</f>
        <v/>
      </c>
      <c r="N32" s="768" t="str">
        <f>IF('(入力①) 基本情報入力シート'!W53="","",'(入力①) 基本情報入力シート'!W53)</f>
        <v/>
      </c>
      <c r="O32" s="768" t="str">
        <f>IF('(入力①) 基本情報入力シート'!X53="","",'(入力①) 基本情報入力シート'!X53)</f>
        <v/>
      </c>
      <c r="P32" s="769" t="str">
        <f>IF('(入力①) 基本情報入力シート'!Y53="","",'(入力①) 基本情報入力シート'!Y53)</f>
        <v/>
      </c>
      <c r="Q32" s="770" t="str">
        <f>IF('(入力①) 基本情報入力シート'!Z53="","",'(入力①) 基本情報入力シート'!Z53)</f>
        <v/>
      </c>
      <c r="R32" s="771" t="str">
        <f>IF('(入力①) 基本情報入力シート'!AA53="","",'(入力①) 基本情報入力シート'!AA53)</f>
        <v/>
      </c>
      <c r="S32" s="508"/>
      <c r="T32" s="509"/>
      <c r="U32" s="510" t="str">
        <f>IF(P32="","",VLOOKUP(P32,【参考】数式用!$A$5:$I$38,MATCH(T32,【参考】数式用!$H$4:$I$4,0)+7,0))</f>
        <v/>
      </c>
      <c r="V32" s="609"/>
      <c r="W32" s="204" t="s">
        <v>172</v>
      </c>
      <c r="X32" s="511"/>
      <c r="Y32" s="203" t="s">
        <v>173</v>
      </c>
      <c r="Z32" s="511"/>
      <c r="AA32" s="297" t="s">
        <v>174</v>
      </c>
      <c r="AB32" s="511"/>
      <c r="AC32" s="203" t="s">
        <v>173</v>
      </c>
      <c r="AD32" s="511"/>
      <c r="AE32" s="203" t="s">
        <v>175</v>
      </c>
      <c r="AF32" s="489" t="s">
        <v>176</v>
      </c>
      <c r="AG32" s="490" t="str">
        <f t="shared" si="5"/>
        <v/>
      </c>
      <c r="AH32" s="491" t="s">
        <v>177</v>
      </c>
      <c r="AI32" s="492" t="str">
        <f t="shared" si="1"/>
        <v/>
      </c>
      <c r="AJ32" s="176"/>
      <c r="AK32" s="512" t="str">
        <f t="shared" si="6"/>
        <v>○</v>
      </c>
      <c r="AL32" s="513" t="str">
        <f t="shared" si="7"/>
        <v/>
      </c>
      <c r="AM32" s="514"/>
      <c r="AN32" s="514"/>
      <c r="AO32" s="514"/>
      <c r="AP32" s="514"/>
      <c r="AQ32" s="514"/>
      <c r="AR32" s="514"/>
      <c r="AS32" s="514"/>
      <c r="AT32" s="514"/>
      <c r="AU32" s="515"/>
    </row>
    <row r="33" spans="1:47" ht="33" customHeight="1" thickBot="1">
      <c r="A33" s="479">
        <f t="shared" si="2"/>
        <v>22</v>
      </c>
      <c r="B33" s="765" t="str">
        <f>IF('(入力①) 基本情報入力シート'!C54="","",'(入力①) 基本情報入力シート'!C54)</f>
        <v/>
      </c>
      <c r="C33" s="766" t="str">
        <f>IF('(入力①) 基本情報入力シート'!D54="","",'(入力①) 基本情報入力シート'!D54)</f>
        <v/>
      </c>
      <c r="D33" s="766" t="str">
        <f>IF('(入力①) 基本情報入力シート'!E54="","",'(入力①) 基本情報入力シート'!E54)</f>
        <v/>
      </c>
      <c r="E33" s="766" t="str">
        <f>IF('(入力①) 基本情報入力シート'!F54="","",'(入力①) 基本情報入力シート'!F54)</f>
        <v/>
      </c>
      <c r="F33" s="766" t="str">
        <f>IF('(入力①) 基本情報入力シート'!G54="","",'(入力①) 基本情報入力シート'!G54)</f>
        <v/>
      </c>
      <c r="G33" s="766" t="str">
        <f>IF('(入力①) 基本情報入力シート'!H54="","",'(入力①) 基本情報入力シート'!H54)</f>
        <v/>
      </c>
      <c r="H33" s="766" t="str">
        <f>IF('(入力①) 基本情報入力シート'!I54="","",'(入力①) 基本情報入力シート'!I54)</f>
        <v/>
      </c>
      <c r="I33" s="766" t="str">
        <f>IF('(入力①) 基本情報入力シート'!J54="","",'(入力①) 基本情報入力シート'!J54)</f>
        <v/>
      </c>
      <c r="J33" s="766" t="str">
        <f>IF('(入力①) 基本情報入力シート'!K54="","",'(入力①) 基本情報入力シート'!K54)</f>
        <v/>
      </c>
      <c r="K33" s="767" t="str">
        <f>IF('(入力①) 基本情報入力シート'!L54="","",'(入力①) 基本情報入力シート'!L54)</f>
        <v/>
      </c>
      <c r="L33" s="768" t="str">
        <f>IF('(入力①) 基本情報入力シート'!M54="","",'(入力①) 基本情報入力シート'!M54)</f>
        <v/>
      </c>
      <c r="M33" s="768" t="str">
        <f>IF('(入力①) 基本情報入力シート'!R54="","",'(入力①) 基本情報入力シート'!R54)</f>
        <v/>
      </c>
      <c r="N33" s="768" t="str">
        <f>IF('(入力①) 基本情報入力シート'!W54="","",'(入力①) 基本情報入力シート'!W54)</f>
        <v/>
      </c>
      <c r="O33" s="768" t="str">
        <f>IF('(入力①) 基本情報入力シート'!X54="","",'(入力①) 基本情報入力シート'!X54)</f>
        <v/>
      </c>
      <c r="P33" s="769" t="str">
        <f>IF('(入力①) 基本情報入力シート'!Y54="","",'(入力①) 基本情報入力シート'!Y54)</f>
        <v/>
      </c>
      <c r="Q33" s="770" t="str">
        <f>IF('(入力①) 基本情報入力シート'!Z54="","",'(入力①) 基本情報入力シート'!Z54)</f>
        <v/>
      </c>
      <c r="R33" s="771" t="str">
        <f>IF('(入力①) 基本情報入力シート'!AA54="","",'(入力①) 基本情報入力シート'!AA54)</f>
        <v/>
      </c>
      <c r="S33" s="508"/>
      <c r="T33" s="509"/>
      <c r="U33" s="510" t="str">
        <f>IF(P33="","",VLOOKUP(P33,【参考】数式用!$A$5:$I$38,MATCH(T33,【参考】数式用!$H$4:$I$4,0)+7,0))</f>
        <v/>
      </c>
      <c r="V33" s="609"/>
      <c r="W33" s="204" t="s">
        <v>172</v>
      </c>
      <c r="X33" s="511"/>
      <c r="Y33" s="203" t="s">
        <v>173</v>
      </c>
      <c r="Z33" s="511"/>
      <c r="AA33" s="297" t="s">
        <v>174</v>
      </c>
      <c r="AB33" s="511"/>
      <c r="AC33" s="203" t="s">
        <v>173</v>
      </c>
      <c r="AD33" s="511"/>
      <c r="AE33" s="203" t="s">
        <v>175</v>
      </c>
      <c r="AF33" s="489" t="s">
        <v>176</v>
      </c>
      <c r="AG33" s="490" t="str">
        <f t="shared" si="5"/>
        <v/>
      </c>
      <c r="AH33" s="491" t="s">
        <v>177</v>
      </c>
      <c r="AI33" s="492" t="str">
        <f t="shared" si="1"/>
        <v/>
      </c>
      <c r="AJ33" s="176"/>
      <c r="AK33" s="512" t="str">
        <f t="shared" si="6"/>
        <v>○</v>
      </c>
      <c r="AL33" s="513" t="str">
        <f t="shared" si="7"/>
        <v/>
      </c>
      <c r="AM33" s="514"/>
      <c r="AN33" s="514"/>
      <c r="AO33" s="514"/>
      <c r="AP33" s="514"/>
      <c r="AQ33" s="514"/>
      <c r="AR33" s="514"/>
      <c r="AS33" s="514"/>
      <c r="AT33" s="514"/>
      <c r="AU33" s="515"/>
    </row>
    <row r="34" spans="1:47" ht="33" customHeight="1" thickBot="1">
      <c r="A34" s="479">
        <f t="shared" si="2"/>
        <v>23</v>
      </c>
      <c r="B34" s="765" t="str">
        <f>IF('(入力①) 基本情報入力シート'!C55="","",'(入力①) 基本情報入力シート'!C55)</f>
        <v/>
      </c>
      <c r="C34" s="766" t="str">
        <f>IF('(入力①) 基本情報入力シート'!D55="","",'(入力①) 基本情報入力シート'!D55)</f>
        <v/>
      </c>
      <c r="D34" s="766" t="str">
        <f>IF('(入力①) 基本情報入力シート'!E55="","",'(入力①) 基本情報入力シート'!E55)</f>
        <v/>
      </c>
      <c r="E34" s="766" t="str">
        <f>IF('(入力①) 基本情報入力シート'!F55="","",'(入力①) 基本情報入力シート'!F55)</f>
        <v/>
      </c>
      <c r="F34" s="766" t="str">
        <f>IF('(入力①) 基本情報入力シート'!G55="","",'(入力①) 基本情報入力シート'!G55)</f>
        <v/>
      </c>
      <c r="G34" s="766" t="str">
        <f>IF('(入力①) 基本情報入力シート'!H55="","",'(入力①) 基本情報入力シート'!H55)</f>
        <v/>
      </c>
      <c r="H34" s="766" t="str">
        <f>IF('(入力①) 基本情報入力シート'!I55="","",'(入力①) 基本情報入力シート'!I55)</f>
        <v/>
      </c>
      <c r="I34" s="766" t="str">
        <f>IF('(入力①) 基本情報入力シート'!J55="","",'(入力①) 基本情報入力シート'!J55)</f>
        <v/>
      </c>
      <c r="J34" s="766" t="str">
        <f>IF('(入力①) 基本情報入力シート'!K55="","",'(入力①) 基本情報入力シート'!K55)</f>
        <v/>
      </c>
      <c r="K34" s="767" t="str">
        <f>IF('(入力①) 基本情報入力シート'!L55="","",'(入力①) 基本情報入力シート'!L55)</f>
        <v/>
      </c>
      <c r="L34" s="768" t="str">
        <f>IF('(入力①) 基本情報入力シート'!M55="","",'(入力①) 基本情報入力シート'!M55)</f>
        <v/>
      </c>
      <c r="M34" s="768" t="str">
        <f>IF('(入力①) 基本情報入力シート'!R55="","",'(入力①) 基本情報入力シート'!R55)</f>
        <v/>
      </c>
      <c r="N34" s="768" t="str">
        <f>IF('(入力①) 基本情報入力シート'!W55="","",'(入力①) 基本情報入力シート'!W55)</f>
        <v/>
      </c>
      <c r="O34" s="768" t="str">
        <f>IF('(入力①) 基本情報入力シート'!X55="","",'(入力①) 基本情報入力シート'!X55)</f>
        <v/>
      </c>
      <c r="P34" s="769" t="str">
        <f>IF('(入力①) 基本情報入力シート'!Y55="","",'(入力①) 基本情報入力シート'!Y55)</f>
        <v/>
      </c>
      <c r="Q34" s="770" t="str">
        <f>IF('(入力①) 基本情報入力シート'!Z55="","",'(入力①) 基本情報入力シート'!Z55)</f>
        <v/>
      </c>
      <c r="R34" s="771" t="str">
        <f>IF('(入力①) 基本情報入力シート'!AA55="","",'(入力①) 基本情報入力シート'!AA55)</f>
        <v/>
      </c>
      <c r="S34" s="508"/>
      <c r="T34" s="509"/>
      <c r="U34" s="510" t="str">
        <f>IF(P34="","",VLOOKUP(P34,【参考】数式用!$A$5:$I$38,MATCH(T34,【参考】数式用!$H$4:$I$4,0)+7,0))</f>
        <v/>
      </c>
      <c r="V34" s="609"/>
      <c r="W34" s="204" t="s">
        <v>172</v>
      </c>
      <c r="X34" s="511"/>
      <c r="Y34" s="203" t="s">
        <v>173</v>
      </c>
      <c r="Z34" s="511"/>
      <c r="AA34" s="297" t="s">
        <v>174</v>
      </c>
      <c r="AB34" s="511"/>
      <c r="AC34" s="203" t="s">
        <v>173</v>
      </c>
      <c r="AD34" s="511"/>
      <c r="AE34" s="203" t="s">
        <v>175</v>
      </c>
      <c r="AF34" s="489" t="s">
        <v>176</v>
      </c>
      <c r="AG34" s="490" t="str">
        <f t="shared" si="5"/>
        <v/>
      </c>
      <c r="AH34" s="491" t="s">
        <v>177</v>
      </c>
      <c r="AI34" s="492" t="str">
        <f t="shared" si="1"/>
        <v/>
      </c>
      <c r="AJ34" s="176"/>
      <c r="AK34" s="512" t="str">
        <f t="shared" si="6"/>
        <v>○</v>
      </c>
      <c r="AL34" s="513" t="str">
        <f t="shared" si="7"/>
        <v/>
      </c>
      <c r="AM34" s="514"/>
      <c r="AN34" s="514"/>
      <c r="AO34" s="514"/>
      <c r="AP34" s="514"/>
      <c r="AQ34" s="514"/>
      <c r="AR34" s="514"/>
      <c r="AS34" s="514"/>
      <c r="AT34" s="514"/>
      <c r="AU34" s="515"/>
    </row>
    <row r="35" spans="1:47" ht="33" customHeight="1" thickBot="1">
      <c r="A35" s="479">
        <f t="shared" si="2"/>
        <v>24</v>
      </c>
      <c r="B35" s="765" t="str">
        <f>IF('(入力①) 基本情報入力シート'!C56="","",'(入力①) 基本情報入力シート'!C56)</f>
        <v/>
      </c>
      <c r="C35" s="766" t="str">
        <f>IF('(入力①) 基本情報入力シート'!D56="","",'(入力①) 基本情報入力シート'!D56)</f>
        <v/>
      </c>
      <c r="D35" s="766" t="str">
        <f>IF('(入力①) 基本情報入力シート'!E56="","",'(入力①) 基本情報入力シート'!E56)</f>
        <v/>
      </c>
      <c r="E35" s="766" t="str">
        <f>IF('(入力①) 基本情報入力シート'!F56="","",'(入力①) 基本情報入力シート'!F56)</f>
        <v/>
      </c>
      <c r="F35" s="766" t="str">
        <f>IF('(入力①) 基本情報入力シート'!G56="","",'(入力①) 基本情報入力シート'!G56)</f>
        <v/>
      </c>
      <c r="G35" s="766" t="str">
        <f>IF('(入力①) 基本情報入力シート'!H56="","",'(入力①) 基本情報入力シート'!H56)</f>
        <v/>
      </c>
      <c r="H35" s="766" t="str">
        <f>IF('(入力①) 基本情報入力シート'!I56="","",'(入力①) 基本情報入力シート'!I56)</f>
        <v/>
      </c>
      <c r="I35" s="766" t="str">
        <f>IF('(入力①) 基本情報入力シート'!J56="","",'(入力①) 基本情報入力シート'!J56)</f>
        <v/>
      </c>
      <c r="J35" s="766" t="str">
        <f>IF('(入力①) 基本情報入力シート'!K56="","",'(入力①) 基本情報入力シート'!K56)</f>
        <v/>
      </c>
      <c r="K35" s="767" t="str">
        <f>IF('(入力①) 基本情報入力シート'!L56="","",'(入力①) 基本情報入力シート'!L56)</f>
        <v/>
      </c>
      <c r="L35" s="768" t="str">
        <f>IF('(入力①) 基本情報入力シート'!M56="","",'(入力①) 基本情報入力シート'!M56)</f>
        <v/>
      </c>
      <c r="M35" s="768" t="str">
        <f>IF('(入力①) 基本情報入力シート'!R56="","",'(入力①) 基本情報入力シート'!R56)</f>
        <v/>
      </c>
      <c r="N35" s="768" t="str">
        <f>IF('(入力①) 基本情報入力シート'!W56="","",'(入力①) 基本情報入力シート'!W56)</f>
        <v/>
      </c>
      <c r="O35" s="768" t="str">
        <f>IF('(入力①) 基本情報入力シート'!X56="","",'(入力①) 基本情報入力シート'!X56)</f>
        <v/>
      </c>
      <c r="P35" s="769" t="str">
        <f>IF('(入力①) 基本情報入力シート'!Y56="","",'(入力①) 基本情報入力シート'!Y56)</f>
        <v/>
      </c>
      <c r="Q35" s="770" t="str">
        <f>IF('(入力①) 基本情報入力シート'!Z56="","",'(入力①) 基本情報入力シート'!Z56)</f>
        <v/>
      </c>
      <c r="R35" s="771" t="str">
        <f>IF('(入力①) 基本情報入力シート'!AA56="","",'(入力①) 基本情報入力シート'!AA56)</f>
        <v/>
      </c>
      <c r="S35" s="508"/>
      <c r="T35" s="509"/>
      <c r="U35" s="510" t="str">
        <f>IF(P35="","",VLOOKUP(P35,【参考】数式用!$A$5:$I$38,MATCH(T35,【参考】数式用!$H$4:$I$4,0)+7,0))</f>
        <v/>
      </c>
      <c r="V35" s="609"/>
      <c r="W35" s="204" t="s">
        <v>172</v>
      </c>
      <c r="X35" s="511"/>
      <c r="Y35" s="203" t="s">
        <v>173</v>
      </c>
      <c r="Z35" s="511"/>
      <c r="AA35" s="297" t="s">
        <v>174</v>
      </c>
      <c r="AB35" s="511"/>
      <c r="AC35" s="203" t="s">
        <v>173</v>
      </c>
      <c r="AD35" s="511"/>
      <c r="AE35" s="203" t="s">
        <v>175</v>
      </c>
      <c r="AF35" s="489" t="s">
        <v>176</v>
      </c>
      <c r="AG35" s="490" t="str">
        <f t="shared" si="5"/>
        <v/>
      </c>
      <c r="AH35" s="491" t="s">
        <v>177</v>
      </c>
      <c r="AI35" s="492" t="str">
        <f t="shared" si="1"/>
        <v/>
      </c>
      <c r="AJ35" s="176"/>
      <c r="AK35" s="512" t="str">
        <f t="shared" si="6"/>
        <v>○</v>
      </c>
      <c r="AL35" s="513" t="str">
        <f t="shared" si="7"/>
        <v/>
      </c>
      <c r="AM35" s="514"/>
      <c r="AN35" s="514"/>
      <c r="AO35" s="514"/>
      <c r="AP35" s="514"/>
      <c r="AQ35" s="514"/>
      <c r="AR35" s="514"/>
      <c r="AS35" s="514"/>
      <c r="AT35" s="514"/>
      <c r="AU35" s="515"/>
    </row>
    <row r="36" spans="1:47" ht="33" customHeight="1" thickBot="1">
      <c r="A36" s="479">
        <f t="shared" si="2"/>
        <v>25</v>
      </c>
      <c r="B36" s="765" t="str">
        <f>IF('(入力①) 基本情報入力シート'!C57="","",'(入力①) 基本情報入力シート'!C57)</f>
        <v/>
      </c>
      <c r="C36" s="766" t="str">
        <f>IF('(入力①) 基本情報入力シート'!D57="","",'(入力①) 基本情報入力シート'!D57)</f>
        <v/>
      </c>
      <c r="D36" s="766" t="str">
        <f>IF('(入力①) 基本情報入力シート'!E57="","",'(入力①) 基本情報入力シート'!E57)</f>
        <v/>
      </c>
      <c r="E36" s="766" t="str">
        <f>IF('(入力①) 基本情報入力シート'!F57="","",'(入力①) 基本情報入力シート'!F57)</f>
        <v/>
      </c>
      <c r="F36" s="766" t="str">
        <f>IF('(入力①) 基本情報入力シート'!G57="","",'(入力①) 基本情報入力シート'!G57)</f>
        <v/>
      </c>
      <c r="G36" s="766" t="str">
        <f>IF('(入力①) 基本情報入力シート'!H57="","",'(入力①) 基本情報入力シート'!H57)</f>
        <v/>
      </c>
      <c r="H36" s="766" t="str">
        <f>IF('(入力①) 基本情報入力シート'!I57="","",'(入力①) 基本情報入力シート'!I57)</f>
        <v/>
      </c>
      <c r="I36" s="766" t="str">
        <f>IF('(入力①) 基本情報入力シート'!J57="","",'(入力①) 基本情報入力シート'!J57)</f>
        <v/>
      </c>
      <c r="J36" s="766" t="str">
        <f>IF('(入力①) 基本情報入力シート'!K57="","",'(入力①) 基本情報入力シート'!K57)</f>
        <v/>
      </c>
      <c r="K36" s="767" t="str">
        <f>IF('(入力①) 基本情報入力シート'!L57="","",'(入力①) 基本情報入力シート'!L57)</f>
        <v/>
      </c>
      <c r="L36" s="768" t="str">
        <f>IF('(入力①) 基本情報入力シート'!M57="","",'(入力①) 基本情報入力シート'!M57)</f>
        <v/>
      </c>
      <c r="M36" s="768" t="str">
        <f>IF('(入力①) 基本情報入力シート'!R57="","",'(入力①) 基本情報入力シート'!R57)</f>
        <v/>
      </c>
      <c r="N36" s="768" t="str">
        <f>IF('(入力①) 基本情報入力シート'!W57="","",'(入力①) 基本情報入力シート'!W57)</f>
        <v/>
      </c>
      <c r="O36" s="768" t="str">
        <f>IF('(入力①) 基本情報入力シート'!X57="","",'(入力①) 基本情報入力シート'!X57)</f>
        <v/>
      </c>
      <c r="P36" s="769" t="str">
        <f>IF('(入力①) 基本情報入力シート'!Y57="","",'(入力①) 基本情報入力シート'!Y57)</f>
        <v/>
      </c>
      <c r="Q36" s="770" t="str">
        <f>IF('(入力①) 基本情報入力シート'!Z57="","",'(入力①) 基本情報入力シート'!Z57)</f>
        <v/>
      </c>
      <c r="R36" s="771" t="str">
        <f>IF('(入力①) 基本情報入力シート'!AA57="","",'(入力①) 基本情報入力シート'!AA57)</f>
        <v/>
      </c>
      <c r="S36" s="508"/>
      <c r="T36" s="509"/>
      <c r="U36" s="510" t="str">
        <f>IF(P36="","",VLOOKUP(P36,【参考】数式用!$A$5:$I$38,MATCH(T36,【参考】数式用!$H$4:$I$4,0)+7,0))</f>
        <v/>
      </c>
      <c r="V36" s="609"/>
      <c r="W36" s="204" t="s">
        <v>172</v>
      </c>
      <c r="X36" s="511"/>
      <c r="Y36" s="203" t="s">
        <v>173</v>
      </c>
      <c r="Z36" s="511"/>
      <c r="AA36" s="297" t="s">
        <v>174</v>
      </c>
      <c r="AB36" s="511"/>
      <c r="AC36" s="203" t="s">
        <v>173</v>
      </c>
      <c r="AD36" s="511"/>
      <c r="AE36" s="203" t="s">
        <v>175</v>
      </c>
      <c r="AF36" s="489" t="s">
        <v>176</v>
      </c>
      <c r="AG36" s="490" t="str">
        <f t="shared" si="5"/>
        <v/>
      </c>
      <c r="AH36" s="491" t="s">
        <v>177</v>
      </c>
      <c r="AI36" s="492" t="str">
        <f t="shared" si="1"/>
        <v/>
      </c>
      <c r="AJ36" s="176"/>
      <c r="AK36" s="512" t="str">
        <f t="shared" si="6"/>
        <v>○</v>
      </c>
      <c r="AL36" s="513" t="str">
        <f t="shared" si="7"/>
        <v/>
      </c>
      <c r="AM36" s="514"/>
      <c r="AN36" s="514"/>
      <c r="AO36" s="514"/>
      <c r="AP36" s="514"/>
      <c r="AQ36" s="514"/>
      <c r="AR36" s="514"/>
      <c r="AS36" s="514"/>
      <c r="AT36" s="514"/>
      <c r="AU36" s="515"/>
    </row>
    <row r="37" spans="1:47" ht="33" customHeight="1" thickBot="1">
      <c r="A37" s="479">
        <f t="shared" si="2"/>
        <v>26</v>
      </c>
      <c r="B37" s="765" t="str">
        <f>IF('(入力①) 基本情報入力シート'!C58="","",'(入力①) 基本情報入力シート'!C58)</f>
        <v/>
      </c>
      <c r="C37" s="766" t="str">
        <f>IF('(入力①) 基本情報入力シート'!D58="","",'(入力①) 基本情報入力シート'!D58)</f>
        <v/>
      </c>
      <c r="D37" s="766" t="str">
        <f>IF('(入力①) 基本情報入力シート'!E58="","",'(入力①) 基本情報入力シート'!E58)</f>
        <v/>
      </c>
      <c r="E37" s="766" t="str">
        <f>IF('(入力①) 基本情報入力シート'!F58="","",'(入力①) 基本情報入力シート'!F58)</f>
        <v/>
      </c>
      <c r="F37" s="766" t="str">
        <f>IF('(入力①) 基本情報入力シート'!G58="","",'(入力①) 基本情報入力シート'!G58)</f>
        <v/>
      </c>
      <c r="G37" s="766" t="str">
        <f>IF('(入力①) 基本情報入力シート'!H58="","",'(入力①) 基本情報入力シート'!H58)</f>
        <v/>
      </c>
      <c r="H37" s="766" t="str">
        <f>IF('(入力①) 基本情報入力シート'!I58="","",'(入力①) 基本情報入力シート'!I58)</f>
        <v/>
      </c>
      <c r="I37" s="766" t="str">
        <f>IF('(入力①) 基本情報入力シート'!J58="","",'(入力①) 基本情報入力シート'!J58)</f>
        <v/>
      </c>
      <c r="J37" s="766" t="str">
        <f>IF('(入力①) 基本情報入力シート'!K58="","",'(入力①) 基本情報入力シート'!K58)</f>
        <v/>
      </c>
      <c r="K37" s="767" t="str">
        <f>IF('(入力①) 基本情報入力シート'!L58="","",'(入力①) 基本情報入力シート'!L58)</f>
        <v/>
      </c>
      <c r="L37" s="768" t="str">
        <f>IF('(入力①) 基本情報入力シート'!M58="","",'(入力①) 基本情報入力シート'!M58)</f>
        <v/>
      </c>
      <c r="M37" s="768" t="str">
        <f>IF('(入力①) 基本情報入力シート'!R58="","",'(入力①) 基本情報入力シート'!R58)</f>
        <v/>
      </c>
      <c r="N37" s="768" t="str">
        <f>IF('(入力①) 基本情報入力シート'!W58="","",'(入力①) 基本情報入力シート'!W58)</f>
        <v/>
      </c>
      <c r="O37" s="768" t="str">
        <f>IF('(入力①) 基本情報入力シート'!X58="","",'(入力①) 基本情報入力シート'!X58)</f>
        <v/>
      </c>
      <c r="P37" s="769" t="str">
        <f>IF('(入力①) 基本情報入力シート'!Y58="","",'(入力①) 基本情報入力シート'!Y58)</f>
        <v/>
      </c>
      <c r="Q37" s="770" t="str">
        <f>IF('(入力①) 基本情報入力シート'!Z58="","",'(入力①) 基本情報入力シート'!Z58)</f>
        <v/>
      </c>
      <c r="R37" s="771" t="str">
        <f>IF('(入力①) 基本情報入力シート'!AA58="","",'(入力①) 基本情報入力シート'!AA58)</f>
        <v/>
      </c>
      <c r="S37" s="508"/>
      <c r="T37" s="509"/>
      <c r="U37" s="510" t="str">
        <f>IF(P37="","",VLOOKUP(P37,【参考】数式用!$A$5:$I$38,MATCH(T37,【参考】数式用!$H$4:$I$4,0)+7,0))</f>
        <v/>
      </c>
      <c r="V37" s="609"/>
      <c r="W37" s="204" t="s">
        <v>172</v>
      </c>
      <c r="X37" s="511"/>
      <c r="Y37" s="203" t="s">
        <v>173</v>
      </c>
      <c r="Z37" s="511"/>
      <c r="AA37" s="297" t="s">
        <v>174</v>
      </c>
      <c r="AB37" s="511"/>
      <c r="AC37" s="203" t="s">
        <v>173</v>
      </c>
      <c r="AD37" s="511"/>
      <c r="AE37" s="203" t="s">
        <v>175</v>
      </c>
      <c r="AF37" s="489" t="s">
        <v>176</v>
      </c>
      <c r="AG37" s="490" t="str">
        <f t="shared" si="5"/>
        <v/>
      </c>
      <c r="AH37" s="491" t="s">
        <v>177</v>
      </c>
      <c r="AI37" s="492" t="str">
        <f t="shared" si="1"/>
        <v/>
      </c>
      <c r="AJ37" s="176"/>
      <c r="AK37" s="512" t="str">
        <f t="shared" si="6"/>
        <v>○</v>
      </c>
      <c r="AL37" s="513" t="str">
        <f t="shared" si="7"/>
        <v/>
      </c>
      <c r="AM37" s="514"/>
      <c r="AN37" s="514"/>
      <c r="AO37" s="514"/>
      <c r="AP37" s="514"/>
      <c r="AQ37" s="514"/>
      <c r="AR37" s="514"/>
      <c r="AS37" s="514"/>
      <c r="AT37" s="514"/>
      <c r="AU37" s="515"/>
    </row>
    <row r="38" spans="1:47" ht="33" customHeight="1" thickBot="1">
      <c r="A38" s="479">
        <f t="shared" si="2"/>
        <v>27</v>
      </c>
      <c r="B38" s="765" t="str">
        <f>IF('(入力①) 基本情報入力シート'!C59="","",'(入力①) 基本情報入力シート'!C59)</f>
        <v/>
      </c>
      <c r="C38" s="766" t="str">
        <f>IF('(入力①) 基本情報入力シート'!D59="","",'(入力①) 基本情報入力シート'!D59)</f>
        <v/>
      </c>
      <c r="D38" s="766" t="str">
        <f>IF('(入力①) 基本情報入力シート'!E59="","",'(入力①) 基本情報入力シート'!E59)</f>
        <v/>
      </c>
      <c r="E38" s="766" t="str">
        <f>IF('(入力①) 基本情報入力シート'!F59="","",'(入力①) 基本情報入力シート'!F59)</f>
        <v/>
      </c>
      <c r="F38" s="766" t="str">
        <f>IF('(入力①) 基本情報入力シート'!G59="","",'(入力①) 基本情報入力シート'!G59)</f>
        <v/>
      </c>
      <c r="G38" s="766" t="str">
        <f>IF('(入力①) 基本情報入力シート'!H59="","",'(入力①) 基本情報入力シート'!H59)</f>
        <v/>
      </c>
      <c r="H38" s="766" t="str">
        <f>IF('(入力①) 基本情報入力シート'!I59="","",'(入力①) 基本情報入力シート'!I59)</f>
        <v/>
      </c>
      <c r="I38" s="766" t="str">
        <f>IF('(入力①) 基本情報入力シート'!J59="","",'(入力①) 基本情報入力シート'!J59)</f>
        <v/>
      </c>
      <c r="J38" s="766" t="str">
        <f>IF('(入力①) 基本情報入力シート'!K59="","",'(入力①) 基本情報入力シート'!K59)</f>
        <v/>
      </c>
      <c r="K38" s="767" t="str">
        <f>IF('(入力①) 基本情報入力シート'!L59="","",'(入力①) 基本情報入力シート'!L59)</f>
        <v/>
      </c>
      <c r="L38" s="768" t="str">
        <f>IF('(入力①) 基本情報入力シート'!M59="","",'(入力①) 基本情報入力シート'!M59)</f>
        <v/>
      </c>
      <c r="M38" s="768" t="str">
        <f>IF('(入力①) 基本情報入力シート'!R59="","",'(入力①) 基本情報入力シート'!R59)</f>
        <v/>
      </c>
      <c r="N38" s="768" t="str">
        <f>IF('(入力①) 基本情報入力シート'!W59="","",'(入力①) 基本情報入力シート'!W59)</f>
        <v/>
      </c>
      <c r="O38" s="768" t="str">
        <f>IF('(入力①) 基本情報入力シート'!X59="","",'(入力①) 基本情報入力シート'!X59)</f>
        <v/>
      </c>
      <c r="P38" s="769" t="str">
        <f>IF('(入力①) 基本情報入力シート'!Y59="","",'(入力①) 基本情報入力シート'!Y59)</f>
        <v/>
      </c>
      <c r="Q38" s="770" t="str">
        <f>IF('(入力①) 基本情報入力シート'!Z59="","",'(入力①) 基本情報入力シート'!Z59)</f>
        <v/>
      </c>
      <c r="R38" s="771" t="str">
        <f>IF('(入力①) 基本情報入力シート'!AA59="","",'(入力①) 基本情報入力シート'!AA59)</f>
        <v/>
      </c>
      <c r="S38" s="508"/>
      <c r="T38" s="509"/>
      <c r="U38" s="510" t="str">
        <f>IF(P38="","",VLOOKUP(P38,【参考】数式用!$A$5:$I$38,MATCH(T38,【参考】数式用!$H$4:$I$4,0)+7,0))</f>
        <v/>
      </c>
      <c r="V38" s="609"/>
      <c r="W38" s="204" t="s">
        <v>172</v>
      </c>
      <c r="X38" s="511"/>
      <c r="Y38" s="203" t="s">
        <v>173</v>
      </c>
      <c r="Z38" s="511"/>
      <c r="AA38" s="297" t="s">
        <v>174</v>
      </c>
      <c r="AB38" s="511"/>
      <c r="AC38" s="203" t="s">
        <v>173</v>
      </c>
      <c r="AD38" s="511"/>
      <c r="AE38" s="203" t="s">
        <v>175</v>
      </c>
      <c r="AF38" s="489" t="s">
        <v>176</v>
      </c>
      <c r="AG38" s="490" t="str">
        <f t="shared" si="5"/>
        <v/>
      </c>
      <c r="AH38" s="491" t="s">
        <v>177</v>
      </c>
      <c r="AI38" s="492" t="str">
        <f t="shared" si="1"/>
        <v/>
      </c>
      <c r="AJ38" s="176"/>
      <c r="AK38" s="512" t="str">
        <f t="shared" si="6"/>
        <v>○</v>
      </c>
      <c r="AL38" s="513" t="str">
        <f t="shared" si="7"/>
        <v/>
      </c>
      <c r="AM38" s="514"/>
      <c r="AN38" s="514"/>
      <c r="AO38" s="514"/>
      <c r="AP38" s="514"/>
      <c r="AQ38" s="514"/>
      <c r="AR38" s="514"/>
      <c r="AS38" s="514"/>
      <c r="AT38" s="514"/>
      <c r="AU38" s="515"/>
    </row>
    <row r="39" spans="1:47" ht="33" customHeight="1" thickBot="1">
      <c r="A39" s="479">
        <f t="shared" si="2"/>
        <v>28</v>
      </c>
      <c r="B39" s="765" t="str">
        <f>IF('(入力①) 基本情報入力シート'!C60="","",'(入力①) 基本情報入力シート'!C60)</f>
        <v/>
      </c>
      <c r="C39" s="766" t="str">
        <f>IF('(入力①) 基本情報入力シート'!D60="","",'(入力①) 基本情報入力シート'!D60)</f>
        <v/>
      </c>
      <c r="D39" s="766" t="str">
        <f>IF('(入力①) 基本情報入力シート'!E60="","",'(入力①) 基本情報入力シート'!E60)</f>
        <v/>
      </c>
      <c r="E39" s="766" t="str">
        <f>IF('(入力①) 基本情報入力シート'!F60="","",'(入力①) 基本情報入力シート'!F60)</f>
        <v/>
      </c>
      <c r="F39" s="766" t="str">
        <f>IF('(入力①) 基本情報入力シート'!G60="","",'(入力①) 基本情報入力シート'!G60)</f>
        <v/>
      </c>
      <c r="G39" s="766" t="str">
        <f>IF('(入力①) 基本情報入力シート'!H60="","",'(入力①) 基本情報入力シート'!H60)</f>
        <v/>
      </c>
      <c r="H39" s="766" t="str">
        <f>IF('(入力①) 基本情報入力シート'!I60="","",'(入力①) 基本情報入力シート'!I60)</f>
        <v/>
      </c>
      <c r="I39" s="766" t="str">
        <f>IF('(入力①) 基本情報入力シート'!J60="","",'(入力①) 基本情報入力シート'!J60)</f>
        <v/>
      </c>
      <c r="J39" s="766" t="str">
        <f>IF('(入力①) 基本情報入力シート'!K60="","",'(入力①) 基本情報入力シート'!K60)</f>
        <v/>
      </c>
      <c r="K39" s="767" t="str">
        <f>IF('(入力①) 基本情報入力シート'!L60="","",'(入力①) 基本情報入力シート'!L60)</f>
        <v/>
      </c>
      <c r="L39" s="768" t="str">
        <f>IF('(入力①) 基本情報入力シート'!M60="","",'(入力①) 基本情報入力シート'!M60)</f>
        <v/>
      </c>
      <c r="M39" s="768" t="str">
        <f>IF('(入力①) 基本情報入力シート'!R60="","",'(入力①) 基本情報入力シート'!R60)</f>
        <v/>
      </c>
      <c r="N39" s="768" t="str">
        <f>IF('(入力①) 基本情報入力シート'!W60="","",'(入力①) 基本情報入力シート'!W60)</f>
        <v/>
      </c>
      <c r="O39" s="768" t="str">
        <f>IF('(入力①) 基本情報入力シート'!X60="","",'(入力①) 基本情報入力シート'!X60)</f>
        <v/>
      </c>
      <c r="P39" s="769" t="str">
        <f>IF('(入力①) 基本情報入力シート'!Y60="","",'(入力①) 基本情報入力シート'!Y60)</f>
        <v/>
      </c>
      <c r="Q39" s="770" t="str">
        <f>IF('(入力①) 基本情報入力シート'!Z60="","",'(入力①) 基本情報入力シート'!Z60)</f>
        <v/>
      </c>
      <c r="R39" s="771" t="str">
        <f>IF('(入力①) 基本情報入力シート'!AA60="","",'(入力①) 基本情報入力シート'!AA60)</f>
        <v/>
      </c>
      <c r="S39" s="508"/>
      <c r="T39" s="509"/>
      <c r="U39" s="510" t="str">
        <f>IF(P39="","",VLOOKUP(P39,【参考】数式用!$A$5:$I$38,MATCH(T39,【参考】数式用!$H$4:$I$4,0)+7,0))</f>
        <v/>
      </c>
      <c r="V39" s="609"/>
      <c r="W39" s="204" t="s">
        <v>172</v>
      </c>
      <c r="X39" s="511"/>
      <c r="Y39" s="203" t="s">
        <v>173</v>
      </c>
      <c r="Z39" s="511"/>
      <c r="AA39" s="297" t="s">
        <v>174</v>
      </c>
      <c r="AB39" s="511"/>
      <c r="AC39" s="203" t="s">
        <v>173</v>
      </c>
      <c r="AD39" s="511"/>
      <c r="AE39" s="203" t="s">
        <v>175</v>
      </c>
      <c r="AF39" s="489" t="s">
        <v>176</v>
      </c>
      <c r="AG39" s="490" t="str">
        <f t="shared" si="5"/>
        <v/>
      </c>
      <c r="AH39" s="491" t="s">
        <v>177</v>
      </c>
      <c r="AI39" s="492" t="str">
        <f t="shared" si="1"/>
        <v/>
      </c>
      <c r="AJ39" s="176"/>
      <c r="AK39" s="512" t="str">
        <f t="shared" si="6"/>
        <v>○</v>
      </c>
      <c r="AL39" s="513" t="str">
        <f t="shared" si="7"/>
        <v/>
      </c>
      <c r="AM39" s="514"/>
      <c r="AN39" s="514"/>
      <c r="AO39" s="514"/>
      <c r="AP39" s="514"/>
      <c r="AQ39" s="514"/>
      <c r="AR39" s="514"/>
      <c r="AS39" s="514"/>
      <c r="AT39" s="514"/>
      <c r="AU39" s="515"/>
    </row>
    <row r="40" spans="1:47" ht="33" customHeight="1" thickBot="1">
      <c r="A40" s="479">
        <f t="shared" si="2"/>
        <v>29</v>
      </c>
      <c r="B40" s="765" t="str">
        <f>IF('(入力①) 基本情報入力シート'!C61="","",'(入力①) 基本情報入力シート'!C61)</f>
        <v/>
      </c>
      <c r="C40" s="766" t="str">
        <f>IF('(入力①) 基本情報入力シート'!D61="","",'(入力①) 基本情報入力シート'!D61)</f>
        <v/>
      </c>
      <c r="D40" s="766" t="str">
        <f>IF('(入力①) 基本情報入力シート'!E61="","",'(入力①) 基本情報入力シート'!E61)</f>
        <v/>
      </c>
      <c r="E40" s="766" t="str">
        <f>IF('(入力①) 基本情報入力シート'!F61="","",'(入力①) 基本情報入力シート'!F61)</f>
        <v/>
      </c>
      <c r="F40" s="766" t="str">
        <f>IF('(入力①) 基本情報入力シート'!G61="","",'(入力①) 基本情報入力シート'!G61)</f>
        <v/>
      </c>
      <c r="G40" s="766" t="str">
        <f>IF('(入力①) 基本情報入力シート'!H61="","",'(入力①) 基本情報入力シート'!H61)</f>
        <v/>
      </c>
      <c r="H40" s="766" t="str">
        <f>IF('(入力①) 基本情報入力シート'!I61="","",'(入力①) 基本情報入力シート'!I61)</f>
        <v/>
      </c>
      <c r="I40" s="766" t="str">
        <f>IF('(入力①) 基本情報入力シート'!J61="","",'(入力①) 基本情報入力シート'!J61)</f>
        <v/>
      </c>
      <c r="J40" s="766" t="str">
        <f>IF('(入力①) 基本情報入力シート'!K61="","",'(入力①) 基本情報入力シート'!K61)</f>
        <v/>
      </c>
      <c r="K40" s="767" t="str">
        <f>IF('(入力①) 基本情報入力シート'!L61="","",'(入力①) 基本情報入力シート'!L61)</f>
        <v/>
      </c>
      <c r="L40" s="768" t="str">
        <f>IF('(入力①) 基本情報入力シート'!M61="","",'(入力①) 基本情報入力シート'!M61)</f>
        <v/>
      </c>
      <c r="M40" s="768" t="str">
        <f>IF('(入力①) 基本情報入力シート'!R61="","",'(入力①) 基本情報入力シート'!R61)</f>
        <v/>
      </c>
      <c r="N40" s="768" t="str">
        <f>IF('(入力①) 基本情報入力シート'!W61="","",'(入力①) 基本情報入力シート'!W61)</f>
        <v/>
      </c>
      <c r="O40" s="768" t="str">
        <f>IF('(入力①) 基本情報入力シート'!X61="","",'(入力①) 基本情報入力シート'!X61)</f>
        <v/>
      </c>
      <c r="P40" s="769" t="str">
        <f>IF('(入力①) 基本情報入力シート'!Y61="","",'(入力①) 基本情報入力シート'!Y61)</f>
        <v/>
      </c>
      <c r="Q40" s="770" t="str">
        <f>IF('(入力①) 基本情報入力シート'!Z61="","",'(入力①) 基本情報入力シート'!Z61)</f>
        <v/>
      </c>
      <c r="R40" s="771" t="str">
        <f>IF('(入力①) 基本情報入力シート'!AA61="","",'(入力①) 基本情報入力シート'!AA61)</f>
        <v/>
      </c>
      <c r="S40" s="508"/>
      <c r="T40" s="509"/>
      <c r="U40" s="510" t="str">
        <f>IF(P40="","",VLOOKUP(P40,【参考】数式用!$A$5:$I$38,MATCH(T40,【参考】数式用!$H$4:$I$4,0)+7,0))</f>
        <v/>
      </c>
      <c r="V40" s="609"/>
      <c r="W40" s="204" t="s">
        <v>172</v>
      </c>
      <c r="X40" s="511"/>
      <c r="Y40" s="203" t="s">
        <v>173</v>
      </c>
      <c r="Z40" s="511"/>
      <c r="AA40" s="297" t="s">
        <v>174</v>
      </c>
      <c r="AB40" s="511"/>
      <c r="AC40" s="203" t="s">
        <v>173</v>
      </c>
      <c r="AD40" s="511"/>
      <c r="AE40" s="203" t="s">
        <v>175</v>
      </c>
      <c r="AF40" s="489" t="s">
        <v>176</v>
      </c>
      <c r="AG40" s="490" t="str">
        <f t="shared" si="5"/>
        <v/>
      </c>
      <c r="AH40" s="491" t="s">
        <v>177</v>
      </c>
      <c r="AI40" s="492" t="str">
        <f t="shared" si="1"/>
        <v/>
      </c>
      <c r="AJ40" s="176"/>
      <c r="AK40" s="512" t="str">
        <f t="shared" si="6"/>
        <v>○</v>
      </c>
      <c r="AL40" s="513" t="str">
        <f t="shared" si="7"/>
        <v/>
      </c>
      <c r="AM40" s="514"/>
      <c r="AN40" s="514"/>
      <c r="AO40" s="514"/>
      <c r="AP40" s="514"/>
      <c r="AQ40" s="514"/>
      <c r="AR40" s="514"/>
      <c r="AS40" s="514"/>
      <c r="AT40" s="514"/>
      <c r="AU40" s="515"/>
    </row>
    <row r="41" spans="1:47" ht="33" customHeight="1" thickBot="1">
      <c r="A41" s="479">
        <f t="shared" si="2"/>
        <v>30</v>
      </c>
      <c r="B41" s="765" t="str">
        <f>IF('(入力①) 基本情報入力シート'!C62="","",'(入力①) 基本情報入力シート'!C62)</f>
        <v/>
      </c>
      <c r="C41" s="766" t="str">
        <f>IF('(入力①) 基本情報入力シート'!D62="","",'(入力①) 基本情報入力シート'!D62)</f>
        <v/>
      </c>
      <c r="D41" s="766" t="str">
        <f>IF('(入力①) 基本情報入力シート'!E62="","",'(入力①) 基本情報入力シート'!E62)</f>
        <v/>
      </c>
      <c r="E41" s="766" t="str">
        <f>IF('(入力①) 基本情報入力シート'!F62="","",'(入力①) 基本情報入力シート'!F62)</f>
        <v/>
      </c>
      <c r="F41" s="766" t="str">
        <f>IF('(入力①) 基本情報入力シート'!G62="","",'(入力①) 基本情報入力シート'!G62)</f>
        <v/>
      </c>
      <c r="G41" s="766" t="str">
        <f>IF('(入力①) 基本情報入力シート'!H62="","",'(入力①) 基本情報入力シート'!H62)</f>
        <v/>
      </c>
      <c r="H41" s="766" t="str">
        <f>IF('(入力①) 基本情報入力シート'!I62="","",'(入力①) 基本情報入力シート'!I62)</f>
        <v/>
      </c>
      <c r="I41" s="766" t="str">
        <f>IF('(入力①) 基本情報入力シート'!J62="","",'(入力①) 基本情報入力シート'!J62)</f>
        <v/>
      </c>
      <c r="J41" s="766" t="str">
        <f>IF('(入力①) 基本情報入力シート'!K62="","",'(入力①) 基本情報入力シート'!K62)</f>
        <v/>
      </c>
      <c r="K41" s="767" t="str">
        <f>IF('(入力①) 基本情報入力シート'!L62="","",'(入力①) 基本情報入力シート'!L62)</f>
        <v/>
      </c>
      <c r="L41" s="768" t="str">
        <f>IF('(入力①) 基本情報入力シート'!M62="","",'(入力①) 基本情報入力シート'!M62)</f>
        <v/>
      </c>
      <c r="M41" s="768" t="str">
        <f>IF('(入力①) 基本情報入力シート'!R62="","",'(入力①) 基本情報入力シート'!R62)</f>
        <v/>
      </c>
      <c r="N41" s="768" t="str">
        <f>IF('(入力①) 基本情報入力シート'!W62="","",'(入力①) 基本情報入力シート'!W62)</f>
        <v/>
      </c>
      <c r="O41" s="768" t="str">
        <f>IF('(入力①) 基本情報入力シート'!X62="","",'(入力①) 基本情報入力シート'!X62)</f>
        <v/>
      </c>
      <c r="P41" s="769" t="str">
        <f>IF('(入力①) 基本情報入力シート'!Y62="","",'(入力①) 基本情報入力シート'!Y62)</f>
        <v/>
      </c>
      <c r="Q41" s="770" t="str">
        <f>IF('(入力①) 基本情報入力シート'!Z62="","",'(入力①) 基本情報入力シート'!Z62)</f>
        <v/>
      </c>
      <c r="R41" s="771" t="str">
        <f>IF('(入力①) 基本情報入力シート'!AA62="","",'(入力①) 基本情報入力シート'!AA62)</f>
        <v/>
      </c>
      <c r="S41" s="508"/>
      <c r="T41" s="509"/>
      <c r="U41" s="510" t="str">
        <f>IF(P41="","",VLOOKUP(P41,【参考】数式用!$A$5:$I$38,MATCH(T41,【参考】数式用!$H$4:$I$4,0)+7,0))</f>
        <v/>
      </c>
      <c r="V41" s="609"/>
      <c r="W41" s="204" t="s">
        <v>172</v>
      </c>
      <c r="X41" s="511"/>
      <c r="Y41" s="203" t="s">
        <v>173</v>
      </c>
      <c r="Z41" s="511"/>
      <c r="AA41" s="297" t="s">
        <v>174</v>
      </c>
      <c r="AB41" s="511"/>
      <c r="AC41" s="203" t="s">
        <v>173</v>
      </c>
      <c r="AD41" s="511"/>
      <c r="AE41" s="203" t="s">
        <v>175</v>
      </c>
      <c r="AF41" s="489" t="s">
        <v>176</v>
      </c>
      <c r="AG41" s="490" t="str">
        <f t="shared" si="5"/>
        <v/>
      </c>
      <c r="AH41" s="491" t="s">
        <v>177</v>
      </c>
      <c r="AI41" s="492" t="str">
        <f t="shared" si="1"/>
        <v/>
      </c>
      <c r="AJ41" s="176"/>
      <c r="AK41" s="512" t="str">
        <f t="shared" si="6"/>
        <v>○</v>
      </c>
      <c r="AL41" s="513" t="str">
        <f t="shared" si="7"/>
        <v/>
      </c>
      <c r="AM41" s="514"/>
      <c r="AN41" s="514"/>
      <c r="AO41" s="514"/>
      <c r="AP41" s="514"/>
      <c r="AQ41" s="514"/>
      <c r="AR41" s="514"/>
      <c r="AS41" s="514"/>
      <c r="AT41" s="514"/>
      <c r="AU41" s="515"/>
    </row>
    <row r="42" spans="1:47" ht="33" customHeight="1" thickBot="1">
      <c r="A42" s="479">
        <f t="shared" si="2"/>
        <v>31</v>
      </c>
      <c r="B42" s="765" t="str">
        <f>IF('(入力①) 基本情報入力シート'!C63="","",'(入力①) 基本情報入力シート'!C63)</f>
        <v/>
      </c>
      <c r="C42" s="766" t="str">
        <f>IF('(入力①) 基本情報入力シート'!D63="","",'(入力①) 基本情報入力シート'!D63)</f>
        <v/>
      </c>
      <c r="D42" s="766" t="str">
        <f>IF('(入力①) 基本情報入力シート'!E63="","",'(入力①) 基本情報入力シート'!E63)</f>
        <v/>
      </c>
      <c r="E42" s="766" t="str">
        <f>IF('(入力①) 基本情報入力シート'!F63="","",'(入力①) 基本情報入力シート'!F63)</f>
        <v/>
      </c>
      <c r="F42" s="766" t="str">
        <f>IF('(入力①) 基本情報入力シート'!G63="","",'(入力①) 基本情報入力シート'!G63)</f>
        <v/>
      </c>
      <c r="G42" s="766" t="str">
        <f>IF('(入力①) 基本情報入力シート'!H63="","",'(入力①) 基本情報入力シート'!H63)</f>
        <v/>
      </c>
      <c r="H42" s="766" t="str">
        <f>IF('(入力①) 基本情報入力シート'!I63="","",'(入力①) 基本情報入力シート'!I63)</f>
        <v/>
      </c>
      <c r="I42" s="766" t="str">
        <f>IF('(入力①) 基本情報入力シート'!J63="","",'(入力①) 基本情報入力シート'!J63)</f>
        <v/>
      </c>
      <c r="J42" s="766" t="str">
        <f>IF('(入力①) 基本情報入力シート'!K63="","",'(入力①) 基本情報入力シート'!K63)</f>
        <v/>
      </c>
      <c r="K42" s="767" t="str">
        <f>IF('(入力①) 基本情報入力シート'!L63="","",'(入力①) 基本情報入力シート'!L63)</f>
        <v/>
      </c>
      <c r="L42" s="768" t="str">
        <f>IF('(入力①) 基本情報入力シート'!M63="","",'(入力①) 基本情報入力シート'!M63)</f>
        <v/>
      </c>
      <c r="M42" s="768" t="str">
        <f>IF('(入力①) 基本情報入力シート'!R63="","",'(入力①) 基本情報入力シート'!R63)</f>
        <v/>
      </c>
      <c r="N42" s="768" t="str">
        <f>IF('(入力①) 基本情報入力シート'!W63="","",'(入力①) 基本情報入力シート'!W63)</f>
        <v/>
      </c>
      <c r="O42" s="768" t="str">
        <f>IF('(入力①) 基本情報入力シート'!X63="","",'(入力①) 基本情報入力シート'!X63)</f>
        <v/>
      </c>
      <c r="P42" s="769" t="str">
        <f>IF('(入力①) 基本情報入力シート'!Y63="","",'(入力①) 基本情報入力シート'!Y63)</f>
        <v/>
      </c>
      <c r="Q42" s="770" t="str">
        <f>IF('(入力①) 基本情報入力シート'!Z63="","",'(入力①) 基本情報入力シート'!Z63)</f>
        <v/>
      </c>
      <c r="R42" s="771" t="str">
        <f>IF('(入力①) 基本情報入力シート'!AA63="","",'(入力①) 基本情報入力シート'!AA63)</f>
        <v/>
      </c>
      <c r="S42" s="508"/>
      <c r="T42" s="509"/>
      <c r="U42" s="510" t="str">
        <f>IF(P42="","",VLOOKUP(P42,【参考】数式用!$A$5:$I$38,MATCH(T42,【参考】数式用!$H$4:$I$4,0)+7,0))</f>
        <v/>
      </c>
      <c r="V42" s="609"/>
      <c r="W42" s="204" t="s">
        <v>172</v>
      </c>
      <c r="X42" s="511"/>
      <c r="Y42" s="203" t="s">
        <v>173</v>
      </c>
      <c r="Z42" s="511"/>
      <c r="AA42" s="297" t="s">
        <v>174</v>
      </c>
      <c r="AB42" s="511"/>
      <c r="AC42" s="203" t="s">
        <v>173</v>
      </c>
      <c r="AD42" s="511"/>
      <c r="AE42" s="203" t="s">
        <v>175</v>
      </c>
      <c r="AF42" s="489" t="s">
        <v>176</v>
      </c>
      <c r="AG42" s="490" t="str">
        <f t="shared" si="5"/>
        <v/>
      </c>
      <c r="AH42" s="491" t="s">
        <v>177</v>
      </c>
      <c r="AI42" s="492" t="str">
        <f t="shared" si="1"/>
        <v/>
      </c>
      <c r="AJ42" s="176"/>
      <c r="AK42" s="512" t="str">
        <f t="shared" si="6"/>
        <v>○</v>
      </c>
      <c r="AL42" s="513" t="str">
        <f t="shared" si="7"/>
        <v/>
      </c>
      <c r="AM42" s="514"/>
      <c r="AN42" s="514"/>
      <c r="AO42" s="514"/>
      <c r="AP42" s="514"/>
      <c r="AQ42" s="514"/>
      <c r="AR42" s="514"/>
      <c r="AS42" s="514"/>
      <c r="AT42" s="514"/>
      <c r="AU42" s="515"/>
    </row>
    <row r="43" spans="1:47" ht="33" customHeight="1" thickBot="1">
      <c r="A43" s="479">
        <f t="shared" si="2"/>
        <v>32</v>
      </c>
      <c r="B43" s="765" t="str">
        <f>IF('(入力①) 基本情報入力シート'!C64="","",'(入力①) 基本情報入力シート'!C64)</f>
        <v/>
      </c>
      <c r="C43" s="766" t="str">
        <f>IF('(入力①) 基本情報入力シート'!D64="","",'(入力①) 基本情報入力シート'!D64)</f>
        <v/>
      </c>
      <c r="D43" s="766" t="str">
        <f>IF('(入力①) 基本情報入力シート'!E64="","",'(入力①) 基本情報入力シート'!E64)</f>
        <v/>
      </c>
      <c r="E43" s="766" t="str">
        <f>IF('(入力①) 基本情報入力シート'!F64="","",'(入力①) 基本情報入力シート'!F64)</f>
        <v/>
      </c>
      <c r="F43" s="766" t="str">
        <f>IF('(入力①) 基本情報入力シート'!G64="","",'(入力①) 基本情報入力シート'!G64)</f>
        <v/>
      </c>
      <c r="G43" s="766" t="str">
        <f>IF('(入力①) 基本情報入力シート'!H64="","",'(入力①) 基本情報入力シート'!H64)</f>
        <v/>
      </c>
      <c r="H43" s="766" t="str">
        <f>IF('(入力①) 基本情報入力シート'!I64="","",'(入力①) 基本情報入力シート'!I64)</f>
        <v/>
      </c>
      <c r="I43" s="766" t="str">
        <f>IF('(入力①) 基本情報入力シート'!J64="","",'(入力①) 基本情報入力シート'!J64)</f>
        <v/>
      </c>
      <c r="J43" s="766" t="str">
        <f>IF('(入力①) 基本情報入力シート'!K64="","",'(入力①) 基本情報入力シート'!K64)</f>
        <v/>
      </c>
      <c r="K43" s="767" t="str">
        <f>IF('(入力①) 基本情報入力シート'!L64="","",'(入力①) 基本情報入力シート'!L64)</f>
        <v/>
      </c>
      <c r="L43" s="768" t="str">
        <f>IF('(入力①) 基本情報入力シート'!M64="","",'(入力①) 基本情報入力シート'!M64)</f>
        <v/>
      </c>
      <c r="M43" s="768" t="str">
        <f>IF('(入力①) 基本情報入力シート'!R64="","",'(入力①) 基本情報入力シート'!R64)</f>
        <v/>
      </c>
      <c r="N43" s="768" t="str">
        <f>IF('(入力①) 基本情報入力シート'!W64="","",'(入力①) 基本情報入力シート'!W64)</f>
        <v/>
      </c>
      <c r="O43" s="768" t="str">
        <f>IF('(入力①) 基本情報入力シート'!X64="","",'(入力①) 基本情報入力シート'!X64)</f>
        <v/>
      </c>
      <c r="P43" s="769" t="str">
        <f>IF('(入力①) 基本情報入力シート'!Y64="","",'(入力①) 基本情報入力シート'!Y64)</f>
        <v/>
      </c>
      <c r="Q43" s="770" t="str">
        <f>IF('(入力①) 基本情報入力シート'!Z64="","",'(入力①) 基本情報入力シート'!Z64)</f>
        <v/>
      </c>
      <c r="R43" s="771" t="str">
        <f>IF('(入力①) 基本情報入力シート'!AA64="","",'(入力①) 基本情報入力シート'!AA64)</f>
        <v/>
      </c>
      <c r="S43" s="508"/>
      <c r="T43" s="509"/>
      <c r="U43" s="510" t="str">
        <f>IF(P43="","",VLOOKUP(P43,【参考】数式用!$A$5:$I$38,MATCH(T43,【参考】数式用!$H$4:$I$4,0)+7,0))</f>
        <v/>
      </c>
      <c r="V43" s="609"/>
      <c r="W43" s="204" t="s">
        <v>172</v>
      </c>
      <c r="X43" s="511"/>
      <c r="Y43" s="203" t="s">
        <v>173</v>
      </c>
      <c r="Z43" s="511"/>
      <c r="AA43" s="297" t="s">
        <v>174</v>
      </c>
      <c r="AB43" s="511"/>
      <c r="AC43" s="203" t="s">
        <v>173</v>
      </c>
      <c r="AD43" s="511"/>
      <c r="AE43" s="203" t="s">
        <v>175</v>
      </c>
      <c r="AF43" s="489" t="s">
        <v>176</v>
      </c>
      <c r="AG43" s="490" t="str">
        <f t="shared" si="5"/>
        <v/>
      </c>
      <c r="AH43" s="491" t="s">
        <v>177</v>
      </c>
      <c r="AI43" s="492" t="str">
        <f t="shared" si="1"/>
        <v/>
      </c>
      <c r="AJ43" s="176"/>
      <c r="AK43" s="512" t="str">
        <f t="shared" si="6"/>
        <v>○</v>
      </c>
      <c r="AL43" s="513" t="str">
        <f t="shared" si="7"/>
        <v/>
      </c>
      <c r="AM43" s="514"/>
      <c r="AN43" s="514"/>
      <c r="AO43" s="514"/>
      <c r="AP43" s="514"/>
      <c r="AQ43" s="514"/>
      <c r="AR43" s="514"/>
      <c r="AS43" s="514"/>
      <c r="AT43" s="514"/>
      <c r="AU43" s="515"/>
    </row>
    <row r="44" spans="1:47" ht="33" customHeight="1" thickBot="1">
      <c r="A44" s="479">
        <f t="shared" si="2"/>
        <v>33</v>
      </c>
      <c r="B44" s="765" t="str">
        <f>IF('(入力①) 基本情報入力シート'!C65="","",'(入力①) 基本情報入力シート'!C65)</f>
        <v/>
      </c>
      <c r="C44" s="766" t="str">
        <f>IF('(入力①) 基本情報入力シート'!D65="","",'(入力①) 基本情報入力シート'!D65)</f>
        <v/>
      </c>
      <c r="D44" s="766" t="str">
        <f>IF('(入力①) 基本情報入力シート'!E65="","",'(入力①) 基本情報入力シート'!E65)</f>
        <v/>
      </c>
      <c r="E44" s="766" t="str">
        <f>IF('(入力①) 基本情報入力シート'!F65="","",'(入力①) 基本情報入力シート'!F65)</f>
        <v/>
      </c>
      <c r="F44" s="766" t="str">
        <f>IF('(入力①) 基本情報入力シート'!G65="","",'(入力①) 基本情報入力シート'!G65)</f>
        <v/>
      </c>
      <c r="G44" s="766" t="str">
        <f>IF('(入力①) 基本情報入力シート'!H65="","",'(入力①) 基本情報入力シート'!H65)</f>
        <v/>
      </c>
      <c r="H44" s="766" t="str">
        <f>IF('(入力①) 基本情報入力シート'!I65="","",'(入力①) 基本情報入力シート'!I65)</f>
        <v/>
      </c>
      <c r="I44" s="766" t="str">
        <f>IF('(入力①) 基本情報入力シート'!J65="","",'(入力①) 基本情報入力シート'!J65)</f>
        <v/>
      </c>
      <c r="J44" s="766" t="str">
        <f>IF('(入力①) 基本情報入力シート'!K65="","",'(入力①) 基本情報入力シート'!K65)</f>
        <v/>
      </c>
      <c r="K44" s="767" t="str">
        <f>IF('(入力①) 基本情報入力シート'!L65="","",'(入力①) 基本情報入力シート'!L65)</f>
        <v/>
      </c>
      <c r="L44" s="768" t="str">
        <f>IF('(入力①) 基本情報入力シート'!M65="","",'(入力①) 基本情報入力シート'!M65)</f>
        <v/>
      </c>
      <c r="M44" s="768" t="str">
        <f>IF('(入力①) 基本情報入力シート'!R65="","",'(入力①) 基本情報入力シート'!R65)</f>
        <v/>
      </c>
      <c r="N44" s="768" t="str">
        <f>IF('(入力①) 基本情報入力シート'!W65="","",'(入力①) 基本情報入力シート'!W65)</f>
        <v/>
      </c>
      <c r="O44" s="768" t="str">
        <f>IF('(入力①) 基本情報入力シート'!X65="","",'(入力①) 基本情報入力シート'!X65)</f>
        <v/>
      </c>
      <c r="P44" s="769" t="str">
        <f>IF('(入力①) 基本情報入力シート'!Y65="","",'(入力①) 基本情報入力シート'!Y65)</f>
        <v/>
      </c>
      <c r="Q44" s="770" t="str">
        <f>IF('(入力①) 基本情報入力シート'!Z65="","",'(入力①) 基本情報入力シート'!Z65)</f>
        <v/>
      </c>
      <c r="R44" s="771" t="str">
        <f>IF('(入力①) 基本情報入力シート'!AA65="","",'(入力①) 基本情報入力シート'!AA65)</f>
        <v/>
      </c>
      <c r="S44" s="508"/>
      <c r="T44" s="509"/>
      <c r="U44" s="510" t="str">
        <f>IF(P44="","",VLOOKUP(P44,【参考】数式用!$A$5:$I$38,MATCH(T44,【参考】数式用!$H$4:$I$4,0)+7,0))</f>
        <v/>
      </c>
      <c r="V44" s="609"/>
      <c r="W44" s="204" t="s">
        <v>172</v>
      </c>
      <c r="X44" s="511"/>
      <c r="Y44" s="203" t="s">
        <v>173</v>
      </c>
      <c r="Z44" s="511"/>
      <c r="AA44" s="297" t="s">
        <v>174</v>
      </c>
      <c r="AB44" s="511"/>
      <c r="AC44" s="203" t="s">
        <v>173</v>
      </c>
      <c r="AD44" s="511"/>
      <c r="AE44" s="203" t="s">
        <v>175</v>
      </c>
      <c r="AF44" s="489" t="s">
        <v>176</v>
      </c>
      <c r="AG44" s="490" t="str">
        <f t="shared" si="5"/>
        <v/>
      </c>
      <c r="AH44" s="491" t="s">
        <v>177</v>
      </c>
      <c r="AI44" s="492" t="str">
        <f t="shared" ref="AI44:AI75" si="8">IFERROR(ROUNDDOWN(ROUND(Q44*R44,0)*U44,0)*AG44,"")</f>
        <v/>
      </c>
      <c r="AJ44" s="176"/>
      <c r="AK44" s="512" t="str">
        <f t="shared" si="6"/>
        <v>○</v>
      </c>
      <c r="AL44" s="513" t="str">
        <f t="shared" si="7"/>
        <v/>
      </c>
      <c r="AM44" s="514"/>
      <c r="AN44" s="514"/>
      <c r="AO44" s="514"/>
      <c r="AP44" s="514"/>
      <c r="AQ44" s="514"/>
      <c r="AR44" s="514"/>
      <c r="AS44" s="514"/>
      <c r="AT44" s="514"/>
      <c r="AU44" s="515"/>
    </row>
    <row r="45" spans="1:47" ht="33" customHeight="1" thickBot="1">
      <c r="A45" s="479">
        <f t="shared" si="2"/>
        <v>34</v>
      </c>
      <c r="B45" s="765" t="str">
        <f>IF('(入力①) 基本情報入力シート'!C66="","",'(入力①) 基本情報入力シート'!C66)</f>
        <v/>
      </c>
      <c r="C45" s="766" t="str">
        <f>IF('(入力①) 基本情報入力シート'!D66="","",'(入力①) 基本情報入力シート'!D66)</f>
        <v/>
      </c>
      <c r="D45" s="766" t="str">
        <f>IF('(入力①) 基本情報入力シート'!E66="","",'(入力①) 基本情報入力シート'!E66)</f>
        <v/>
      </c>
      <c r="E45" s="766" t="str">
        <f>IF('(入力①) 基本情報入力シート'!F66="","",'(入力①) 基本情報入力シート'!F66)</f>
        <v/>
      </c>
      <c r="F45" s="766" t="str">
        <f>IF('(入力①) 基本情報入力シート'!G66="","",'(入力①) 基本情報入力シート'!G66)</f>
        <v/>
      </c>
      <c r="G45" s="766" t="str">
        <f>IF('(入力①) 基本情報入力シート'!H66="","",'(入力①) 基本情報入力シート'!H66)</f>
        <v/>
      </c>
      <c r="H45" s="766" t="str">
        <f>IF('(入力①) 基本情報入力シート'!I66="","",'(入力①) 基本情報入力シート'!I66)</f>
        <v/>
      </c>
      <c r="I45" s="766" t="str">
        <f>IF('(入力①) 基本情報入力シート'!J66="","",'(入力①) 基本情報入力シート'!J66)</f>
        <v/>
      </c>
      <c r="J45" s="766" t="str">
        <f>IF('(入力①) 基本情報入力シート'!K66="","",'(入力①) 基本情報入力シート'!K66)</f>
        <v/>
      </c>
      <c r="K45" s="767" t="str">
        <f>IF('(入力①) 基本情報入力シート'!L66="","",'(入力①) 基本情報入力シート'!L66)</f>
        <v/>
      </c>
      <c r="L45" s="768" t="str">
        <f>IF('(入力①) 基本情報入力シート'!M66="","",'(入力①) 基本情報入力シート'!M66)</f>
        <v/>
      </c>
      <c r="M45" s="768" t="str">
        <f>IF('(入力①) 基本情報入力シート'!R66="","",'(入力①) 基本情報入力シート'!R66)</f>
        <v/>
      </c>
      <c r="N45" s="768" t="str">
        <f>IF('(入力①) 基本情報入力シート'!W66="","",'(入力①) 基本情報入力シート'!W66)</f>
        <v/>
      </c>
      <c r="O45" s="768" t="str">
        <f>IF('(入力①) 基本情報入力シート'!X66="","",'(入力①) 基本情報入力シート'!X66)</f>
        <v/>
      </c>
      <c r="P45" s="769" t="str">
        <f>IF('(入力①) 基本情報入力シート'!Y66="","",'(入力①) 基本情報入力シート'!Y66)</f>
        <v/>
      </c>
      <c r="Q45" s="770" t="str">
        <f>IF('(入力①) 基本情報入力シート'!Z66="","",'(入力①) 基本情報入力シート'!Z66)</f>
        <v/>
      </c>
      <c r="R45" s="771" t="str">
        <f>IF('(入力①) 基本情報入力シート'!AA66="","",'(入力①) 基本情報入力シート'!AA66)</f>
        <v/>
      </c>
      <c r="S45" s="508"/>
      <c r="T45" s="509"/>
      <c r="U45" s="510" t="str">
        <f>IF(P45="","",VLOOKUP(P45,【参考】数式用!$A$5:$I$38,MATCH(T45,【参考】数式用!$H$4:$I$4,0)+7,0))</f>
        <v/>
      </c>
      <c r="V45" s="609"/>
      <c r="W45" s="204" t="s">
        <v>172</v>
      </c>
      <c r="X45" s="511"/>
      <c r="Y45" s="203" t="s">
        <v>173</v>
      </c>
      <c r="Z45" s="511"/>
      <c r="AA45" s="297" t="s">
        <v>174</v>
      </c>
      <c r="AB45" s="511"/>
      <c r="AC45" s="203" t="s">
        <v>173</v>
      </c>
      <c r="AD45" s="511"/>
      <c r="AE45" s="203" t="s">
        <v>175</v>
      </c>
      <c r="AF45" s="489" t="s">
        <v>176</v>
      </c>
      <c r="AG45" s="490" t="str">
        <f t="shared" si="5"/>
        <v/>
      </c>
      <c r="AH45" s="491" t="s">
        <v>177</v>
      </c>
      <c r="AI45" s="492" t="str">
        <f t="shared" si="8"/>
        <v/>
      </c>
      <c r="AJ45" s="176"/>
      <c r="AK45" s="512" t="str">
        <f t="shared" si="6"/>
        <v>○</v>
      </c>
      <c r="AL45" s="513" t="str">
        <f t="shared" si="7"/>
        <v/>
      </c>
      <c r="AM45" s="514"/>
      <c r="AN45" s="514"/>
      <c r="AO45" s="514"/>
      <c r="AP45" s="514"/>
      <c r="AQ45" s="514"/>
      <c r="AR45" s="514"/>
      <c r="AS45" s="514"/>
      <c r="AT45" s="514"/>
      <c r="AU45" s="515"/>
    </row>
    <row r="46" spans="1:47" ht="33" customHeight="1" thickBot="1">
      <c r="A46" s="479">
        <f t="shared" si="2"/>
        <v>35</v>
      </c>
      <c r="B46" s="765" t="str">
        <f>IF('(入力①) 基本情報入力シート'!C67="","",'(入力①) 基本情報入力シート'!C67)</f>
        <v/>
      </c>
      <c r="C46" s="766" t="str">
        <f>IF('(入力①) 基本情報入力シート'!D67="","",'(入力①) 基本情報入力シート'!D67)</f>
        <v/>
      </c>
      <c r="D46" s="766" t="str">
        <f>IF('(入力①) 基本情報入力シート'!E67="","",'(入力①) 基本情報入力シート'!E67)</f>
        <v/>
      </c>
      <c r="E46" s="766" t="str">
        <f>IF('(入力①) 基本情報入力シート'!F67="","",'(入力①) 基本情報入力シート'!F67)</f>
        <v/>
      </c>
      <c r="F46" s="766" t="str">
        <f>IF('(入力①) 基本情報入力シート'!G67="","",'(入力①) 基本情報入力シート'!G67)</f>
        <v/>
      </c>
      <c r="G46" s="766" t="str">
        <f>IF('(入力①) 基本情報入力シート'!H67="","",'(入力①) 基本情報入力シート'!H67)</f>
        <v/>
      </c>
      <c r="H46" s="766" t="str">
        <f>IF('(入力①) 基本情報入力シート'!I67="","",'(入力①) 基本情報入力シート'!I67)</f>
        <v/>
      </c>
      <c r="I46" s="766" t="str">
        <f>IF('(入力①) 基本情報入力シート'!J67="","",'(入力①) 基本情報入力シート'!J67)</f>
        <v/>
      </c>
      <c r="J46" s="766" t="str">
        <f>IF('(入力①) 基本情報入力シート'!K67="","",'(入力①) 基本情報入力シート'!K67)</f>
        <v/>
      </c>
      <c r="K46" s="767" t="str">
        <f>IF('(入力①) 基本情報入力シート'!L67="","",'(入力①) 基本情報入力シート'!L67)</f>
        <v/>
      </c>
      <c r="L46" s="768" t="str">
        <f>IF('(入力①) 基本情報入力シート'!M67="","",'(入力①) 基本情報入力シート'!M67)</f>
        <v/>
      </c>
      <c r="M46" s="768" t="str">
        <f>IF('(入力①) 基本情報入力シート'!R67="","",'(入力①) 基本情報入力シート'!R67)</f>
        <v/>
      </c>
      <c r="N46" s="768" t="str">
        <f>IF('(入力①) 基本情報入力シート'!W67="","",'(入力①) 基本情報入力シート'!W67)</f>
        <v/>
      </c>
      <c r="O46" s="768" t="str">
        <f>IF('(入力①) 基本情報入力シート'!X67="","",'(入力①) 基本情報入力シート'!X67)</f>
        <v/>
      </c>
      <c r="P46" s="769" t="str">
        <f>IF('(入力①) 基本情報入力シート'!Y67="","",'(入力①) 基本情報入力シート'!Y67)</f>
        <v/>
      </c>
      <c r="Q46" s="770" t="str">
        <f>IF('(入力①) 基本情報入力シート'!Z67="","",'(入力①) 基本情報入力シート'!Z67)</f>
        <v/>
      </c>
      <c r="R46" s="771" t="str">
        <f>IF('(入力①) 基本情報入力シート'!AA67="","",'(入力①) 基本情報入力シート'!AA67)</f>
        <v/>
      </c>
      <c r="S46" s="508"/>
      <c r="T46" s="509"/>
      <c r="U46" s="510" t="str">
        <f>IF(P46="","",VLOOKUP(P46,【参考】数式用!$A$5:$I$38,MATCH(T46,【参考】数式用!$H$4:$I$4,0)+7,0))</f>
        <v/>
      </c>
      <c r="V46" s="609"/>
      <c r="W46" s="204" t="s">
        <v>172</v>
      </c>
      <c r="X46" s="511"/>
      <c r="Y46" s="203" t="s">
        <v>173</v>
      </c>
      <c r="Z46" s="511"/>
      <c r="AA46" s="297" t="s">
        <v>174</v>
      </c>
      <c r="AB46" s="511"/>
      <c r="AC46" s="203" t="s">
        <v>173</v>
      </c>
      <c r="AD46" s="511"/>
      <c r="AE46" s="203" t="s">
        <v>175</v>
      </c>
      <c r="AF46" s="489" t="s">
        <v>176</v>
      </c>
      <c r="AG46" s="490" t="str">
        <f t="shared" si="5"/>
        <v/>
      </c>
      <c r="AH46" s="491" t="s">
        <v>177</v>
      </c>
      <c r="AI46" s="492" t="str">
        <f t="shared" si="8"/>
        <v/>
      </c>
      <c r="AJ46" s="176"/>
      <c r="AK46" s="512" t="str">
        <f t="shared" si="6"/>
        <v>○</v>
      </c>
      <c r="AL46" s="513" t="str">
        <f t="shared" si="7"/>
        <v/>
      </c>
      <c r="AM46" s="514"/>
      <c r="AN46" s="514"/>
      <c r="AO46" s="514"/>
      <c r="AP46" s="514"/>
      <c r="AQ46" s="514"/>
      <c r="AR46" s="514"/>
      <c r="AS46" s="514"/>
      <c r="AT46" s="514"/>
      <c r="AU46" s="515"/>
    </row>
    <row r="47" spans="1:47" ht="33" customHeight="1" thickBot="1">
      <c r="A47" s="479">
        <f t="shared" si="2"/>
        <v>36</v>
      </c>
      <c r="B47" s="765" t="str">
        <f>IF('(入力①) 基本情報入力シート'!C68="","",'(入力①) 基本情報入力シート'!C68)</f>
        <v/>
      </c>
      <c r="C47" s="766" t="str">
        <f>IF('(入力①) 基本情報入力シート'!D68="","",'(入力①) 基本情報入力シート'!D68)</f>
        <v/>
      </c>
      <c r="D47" s="766" t="str">
        <f>IF('(入力①) 基本情報入力シート'!E68="","",'(入力①) 基本情報入力シート'!E68)</f>
        <v/>
      </c>
      <c r="E47" s="766" t="str">
        <f>IF('(入力①) 基本情報入力シート'!F68="","",'(入力①) 基本情報入力シート'!F68)</f>
        <v/>
      </c>
      <c r="F47" s="766" t="str">
        <f>IF('(入力①) 基本情報入力シート'!G68="","",'(入力①) 基本情報入力シート'!G68)</f>
        <v/>
      </c>
      <c r="G47" s="766" t="str">
        <f>IF('(入力①) 基本情報入力シート'!H68="","",'(入力①) 基本情報入力シート'!H68)</f>
        <v/>
      </c>
      <c r="H47" s="766" t="str">
        <f>IF('(入力①) 基本情報入力シート'!I68="","",'(入力①) 基本情報入力シート'!I68)</f>
        <v/>
      </c>
      <c r="I47" s="766" t="str">
        <f>IF('(入力①) 基本情報入力シート'!J68="","",'(入力①) 基本情報入力シート'!J68)</f>
        <v/>
      </c>
      <c r="J47" s="766" t="str">
        <f>IF('(入力①) 基本情報入力シート'!K68="","",'(入力①) 基本情報入力シート'!K68)</f>
        <v/>
      </c>
      <c r="K47" s="767" t="str">
        <f>IF('(入力①) 基本情報入力シート'!L68="","",'(入力①) 基本情報入力シート'!L68)</f>
        <v/>
      </c>
      <c r="L47" s="768" t="str">
        <f>IF('(入力①) 基本情報入力シート'!M68="","",'(入力①) 基本情報入力シート'!M68)</f>
        <v/>
      </c>
      <c r="M47" s="768" t="str">
        <f>IF('(入力①) 基本情報入力シート'!R68="","",'(入力①) 基本情報入力シート'!R68)</f>
        <v/>
      </c>
      <c r="N47" s="768" t="str">
        <f>IF('(入力①) 基本情報入力シート'!W68="","",'(入力①) 基本情報入力シート'!W68)</f>
        <v/>
      </c>
      <c r="O47" s="768" t="str">
        <f>IF('(入力①) 基本情報入力シート'!X68="","",'(入力①) 基本情報入力シート'!X68)</f>
        <v/>
      </c>
      <c r="P47" s="769" t="str">
        <f>IF('(入力①) 基本情報入力シート'!Y68="","",'(入力①) 基本情報入力シート'!Y68)</f>
        <v/>
      </c>
      <c r="Q47" s="770" t="str">
        <f>IF('(入力①) 基本情報入力シート'!Z68="","",'(入力①) 基本情報入力シート'!Z68)</f>
        <v/>
      </c>
      <c r="R47" s="771" t="str">
        <f>IF('(入力①) 基本情報入力シート'!AA68="","",'(入力①) 基本情報入力シート'!AA68)</f>
        <v/>
      </c>
      <c r="S47" s="508"/>
      <c r="T47" s="509"/>
      <c r="U47" s="510" t="str">
        <f>IF(P47="","",VLOOKUP(P47,【参考】数式用!$A$5:$I$38,MATCH(T47,【参考】数式用!$H$4:$I$4,0)+7,0))</f>
        <v/>
      </c>
      <c r="V47" s="609"/>
      <c r="W47" s="204" t="s">
        <v>172</v>
      </c>
      <c r="X47" s="511"/>
      <c r="Y47" s="203" t="s">
        <v>173</v>
      </c>
      <c r="Z47" s="511"/>
      <c r="AA47" s="297" t="s">
        <v>174</v>
      </c>
      <c r="AB47" s="511"/>
      <c r="AC47" s="203" t="s">
        <v>173</v>
      </c>
      <c r="AD47" s="511"/>
      <c r="AE47" s="203" t="s">
        <v>175</v>
      </c>
      <c r="AF47" s="489" t="s">
        <v>176</v>
      </c>
      <c r="AG47" s="490" t="str">
        <f t="shared" si="5"/>
        <v/>
      </c>
      <c r="AH47" s="491" t="s">
        <v>177</v>
      </c>
      <c r="AI47" s="492" t="str">
        <f t="shared" si="8"/>
        <v/>
      </c>
      <c r="AJ47" s="176"/>
      <c r="AK47" s="512" t="str">
        <f t="shared" si="6"/>
        <v>○</v>
      </c>
      <c r="AL47" s="513" t="str">
        <f t="shared" si="7"/>
        <v/>
      </c>
      <c r="AM47" s="514"/>
      <c r="AN47" s="514"/>
      <c r="AO47" s="514"/>
      <c r="AP47" s="514"/>
      <c r="AQ47" s="514"/>
      <c r="AR47" s="514"/>
      <c r="AS47" s="514"/>
      <c r="AT47" s="514"/>
      <c r="AU47" s="515"/>
    </row>
    <row r="48" spans="1:47" ht="33" customHeight="1" thickBot="1">
      <c r="A48" s="479">
        <f t="shared" si="2"/>
        <v>37</v>
      </c>
      <c r="B48" s="765" t="str">
        <f>IF('(入力①) 基本情報入力シート'!C69="","",'(入力①) 基本情報入力シート'!C69)</f>
        <v/>
      </c>
      <c r="C48" s="766" t="str">
        <f>IF('(入力①) 基本情報入力シート'!D69="","",'(入力①) 基本情報入力シート'!D69)</f>
        <v/>
      </c>
      <c r="D48" s="766" t="str">
        <f>IF('(入力①) 基本情報入力シート'!E69="","",'(入力①) 基本情報入力シート'!E69)</f>
        <v/>
      </c>
      <c r="E48" s="766" t="str">
        <f>IF('(入力①) 基本情報入力シート'!F69="","",'(入力①) 基本情報入力シート'!F69)</f>
        <v/>
      </c>
      <c r="F48" s="766" t="str">
        <f>IF('(入力①) 基本情報入力シート'!G69="","",'(入力①) 基本情報入力シート'!G69)</f>
        <v/>
      </c>
      <c r="G48" s="766" t="str">
        <f>IF('(入力①) 基本情報入力シート'!H69="","",'(入力①) 基本情報入力シート'!H69)</f>
        <v/>
      </c>
      <c r="H48" s="766" t="str">
        <f>IF('(入力①) 基本情報入力シート'!I69="","",'(入力①) 基本情報入力シート'!I69)</f>
        <v/>
      </c>
      <c r="I48" s="766" t="str">
        <f>IF('(入力①) 基本情報入力シート'!J69="","",'(入力①) 基本情報入力シート'!J69)</f>
        <v/>
      </c>
      <c r="J48" s="766" t="str">
        <f>IF('(入力①) 基本情報入力シート'!K69="","",'(入力①) 基本情報入力シート'!K69)</f>
        <v/>
      </c>
      <c r="K48" s="767" t="str">
        <f>IF('(入力①) 基本情報入力シート'!L69="","",'(入力①) 基本情報入力シート'!L69)</f>
        <v/>
      </c>
      <c r="L48" s="768" t="str">
        <f>IF('(入力①) 基本情報入力シート'!M69="","",'(入力①) 基本情報入力シート'!M69)</f>
        <v/>
      </c>
      <c r="M48" s="768" t="str">
        <f>IF('(入力①) 基本情報入力シート'!R69="","",'(入力①) 基本情報入力シート'!R69)</f>
        <v/>
      </c>
      <c r="N48" s="768" t="str">
        <f>IF('(入力①) 基本情報入力シート'!W69="","",'(入力①) 基本情報入力シート'!W69)</f>
        <v/>
      </c>
      <c r="O48" s="768" t="str">
        <f>IF('(入力①) 基本情報入力シート'!X69="","",'(入力①) 基本情報入力シート'!X69)</f>
        <v/>
      </c>
      <c r="P48" s="769" t="str">
        <f>IF('(入力①) 基本情報入力シート'!Y69="","",'(入力①) 基本情報入力シート'!Y69)</f>
        <v/>
      </c>
      <c r="Q48" s="770" t="str">
        <f>IF('(入力①) 基本情報入力シート'!Z69="","",'(入力①) 基本情報入力シート'!Z69)</f>
        <v/>
      </c>
      <c r="R48" s="771" t="str">
        <f>IF('(入力①) 基本情報入力シート'!AA69="","",'(入力①) 基本情報入力シート'!AA69)</f>
        <v/>
      </c>
      <c r="S48" s="508"/>
      <c r="T48" s="509"/>
      <c r="U48" s="510" t="str">
        <f>IF(P48="","",VLOOKUP(P48,【参考】数式用!$A$5:$I$38,MATCH(T48,【参考】数式用!$H$4:$I$4,0)+7,0))</f>
        <v/>
      </c>
      <c r="V48" s="609"/>
      <c r="W48" s="204" t="s">
        <v>172</v>
      </c>
      <c r="X48" s="511"/>
      <c r="Y48" s="203" t="s">
        <v>173</v>
      </c>
      <c r="Z48" s="511"/>
      <c r="AA48" s="297" t="s">
        <v>174</v>
      </c>
      <c r="AB48" s="511"/>
      <c r="AC48" s="203" t="s">
        <v>173</v>
      </c>
      <c r="AD48" s="511"/>
      <c r="AE48" s="203" t="s">
        <v>175</v>
      </c>
      <c r="AF48" s="489" t="s">
        <v>176</v>
      </c>
      <c r="AG48" s="490" t="str">
        <f t="shared" si="5"/>
        <v/>
      </c>
      <c r="AH48" s="491" t="s">
        <v>177</v>
      </c>
      <c r="AI48" s="492" t="str">
        <f t="shared" si="8"/>
        <v/>
      </c>
      <c r="AJ48" s="176"/>
      <c r="AK48" s="512" t="str">
        <f t="shared" si="6"/>
        <v>○</v>
      </c>
      <c r="AL48" s="513" t="str">
        <f t="shared" si="7"/>
        <v/>
      </c>
      <c r="AM48" s="514"/>
      <c r="AN48" s="514"/>
      <c r="AO48" s="514"/>
      <c r="AP48" s="514"/>
      <c r="AQ48" s="514"/>
      <c r="AR48" s="514"/>
      <c r="AS48" s="514"/>
      <c r="AT48" s="514"/>
      <c r="AU48" s="515"/>
    </row>
    <row r="49" spans="1:47" ht="33" customHeight="1" thickBot="1">
      <c r="A49" s="479">
        <f t="shared" si="2"/>
        <v>38</v>
      </c>
      <c r="B49" s="765" t="str">
        <f>IF('(入力①) 基本情報入力シート'!C70="","",'(入力①) 基本情報入力シート'!C70)</f>
        <v/>
      </c>
      <c r="C49" s="766" t="str">
        <f>IF('(入力①) 基本情報入力シート'!D70="","",'(入力①) 基本情報入力シート'!D70)</f>
        <v/>
      </c>
      <c r="D49" s="766" t="str">
        <f>IF('(入力①) 基本情報入力シート'!E70="","",'(入力①) 基本情報入力シート'!E70)</f>
        <v/>
      </c>
      <c r="E49" s="766" t="str">
        <f>IF('(入力①) 基本情報入力シート'!F70="","",'(入力①) 基本情報入力シート'!F70)</f>
        <v/>
      </c>
      <c r="F49" s="766" t="str">
        <f>IF('(入力①) 基本情報入力シート'!G70="","",'(入力①) 基本情報入力シート'!G70)</f>
        <v/>
      </c>
      <c r="G49" s="766" t="str">
        <f>IF('(入力①) 基本情報入力シート'!H70="","",'(入力①) 基本情報入力シート'!H70)</f>
        <v/>
      </c>
      <c r="H49" s="766" t="str">
        <f>IF('(入力①) 基本情報入力シート'!I70="","",'(入力①) 基本情報入力シート'!I70)</f>
        <v/>
      </c>
      <c r="I49" s="766" t="str">
        <f>IF('(入力①) 基本情報入力シート'!J70="","",'(入力①) 基本情報入力シート'!J70)</f>
        <v/>
      </c>
      <c r="J49" s="766" t="str">
        <f>IF('(入力①) 基本情報入力シート'!K70="","",'(入力①) 基本情報入力シート'!K70)</f>
        <v/>
      </c>
      <c r="K49" s="767" t="str">
        <f>IF('(入力①) 基本情報入力シート'!L70="","",'(入力①) 基本情報入力シート'!L70)</f>
        <v/>
      </c>
      <c r="L49" s="768" t="str">
        <f>IF('(入力①) 基本情報入力シート'!M70="","",'(入力①) 基本情報入力シート'!M70)</f>
        <v/>
      </c>
      <c r="M49" s="768" t="str">
        <f>IF('(入力①) 基本情報入力シート'!R70="","",'(入力①) 基本情報入力シート'!R70)</f>
        <v/>
      </c>
      <c r="N49" s="768" t="str">
        <f>IF('(入力①) 基本情報入力シート'!W70="","",'(入力①) 基本情報入力シート'!W70)</f>
        <v/>
      </c>
      <c r="O49" s="768" t="str">
        <f>IF('(入力①) 基本情報入力シート'!X70="","",'(入力①) 基本情報入力シート'!X70)</f>
        <v/>
      </c>
      <c r="P49" s="769" t="str">
        <f>IF('(入力①) 基本情報入力シート'!Y70="","",'(入力①) 基本情報入力シート'!Y70)</f>
        <v/>
      </c>
      <c r="Q49" s="770" t="str">
        <f>IF('(入力①) 基本情報入力シート'!Z70="","",'(入力①) 基本情報入力シート'!Z70)</f>
        <v/>
      </c>
      <c r="R49" s="771" t="str">
        <f>IF('(入力①) 基本情報入力シート'!AA70="","",'(入力①) 基本情報入力シート'!AA70)</f>
        <v/>
      </c>
      <c r="S49" s="508"/>
      <c r="T49" s="509"/>
      <c r="U49" s="510" t="str">
        <f>IF(P49="","",VLOOKUP(P49,【参考】数式用!$A$5:$I$38,MATCH(T49,【参考】数式用!$H$4:$I$4,0)+7,0))</f>
        <v/>
      </c>
      <c r="V49" s="609"/>
      <c r="W49" s="204" t="s">
        <v>172</v>
      </c>
      <c r="X49" s="511"/>
      <c r="Y49" s="203" t="s">
        <v>173</v>
      </c>
      <c r="Z49" s="511"/>
      <c r="AA49" s="297" t="s">
        <v>174</v>
      </c>
      <c r="AB49" s="511"/>
      <c r="AC49" s="203" t="s">
        <v>173</v>
      </c>
      <c r="AD49" s="511"/>
      <c r="AE49" s="203" t="s">
        <v>175</v>
      </c>
      <c r="AF49" s="489" t="s">
        <v>176</v>
      </c>
      <c r="AG49" s="490" t="str">
        <f t="shared" si="5"/>
        <v/>
      </c>
      <c r="AH49" s="491" t="s">
        <v>177</v>
      </c>
      <c r="AI49" s="492" t="str">
        <f t="shared" si="8"/>
        <v/>
      </c>
      <c r="AJ49" s="176"/>
      <c r="AK49" s="512" t="str">
        <f t="shared" si="6"/>
        <v>○</v>
      </c>
      <c r="AL49" s="513" t="str">
        <f t="shared" si="7"/>
        <v/>
      </c>
      <c r="AM49" s="514"/>
      <c r="AN49" s="514"/>
      <c r="AO49" s="514"/>
      <c r="AP49" s="514"/>
      <c r="AQ49" s="514"/>
      <c r="AR49" s="514"/>
      <c r="AS49" s="514"/>
      <c r="AT49" s="514"/>
      <c r="AU49" s="515"/>
    </row>
    <row r="50" spans="1:47" ht="33" customHeight="1" thickBot="1">
      <c r="A50" s="479">
        <f t="shared" si="2"/>
        <v>39</v>
      </c>
      <c r="B50" s="765" t="str">
        <f>IF('(入力①) 基本情報入力シート'!C71="","",'(入力①) 基本情報入力シート'!C71)</f>
        <v/>
      </c>
      <c r="C50" s="766" t="str">
        <f>IF('(入力①) 基本情報入力シート'!D71="","",'(入力①) 基本情報入力シート'!D71)</f>
        <v/>
      </c>
      <c r="D50" s="766" t="str">
        <f>IF('(入力①) 基本情報入力シート'!E71="","",'(入力①) 基本情報入力シート'!E71)</f>
        <v/>
      </c>
      <c r="E50" s="766" t="str">
        <f>IF('(入力①) 基本情報入力シート'!F71="","",'(入力①) 基本情報入力シート'!F71)</f>
        <v/>
      </c>
      <c r="F50" s="766" t="str">
        <f>IF('(入力①) 基本情報入力シート'!G71="","",'(入力①) 基本情報入力シート'!G71)</f>
        <v/>
      </c>
      <c r="G50" s="766" t="str">
        <f>IF('(入力①) 基本情報入力シート'!H71="","",'(入力①) 基本情報入力シート'!H71)</f>
        <v/>
      </c>
      <c r="H50" s="766" t="str">
        <f>IF('(入力①) 基本情報入力シート'!I71="","",'(入力①) 基本情報入力シート'!I71)</f>
        <v/>
      </c>
      <c r="I50" s="766" t="str">
        <f>IF('(入力①) 基本情報入力シート'!J71="","",'(入力①) 基本情報入力シート'!J71)</f>
        <v/>
      </c>
      <c r="J50" s="766" t="str">
        <f>IF('(入力①) 基本情報入力シート'!K71="","",'(入力①) 基本情報入力シート'!K71)</f>
        <v/>
      </c>
      <c r="K50" s="767" t="str">
        <f>IF('(入力①) 基本情報入力シート'!L71="","",'(入力①) 基本情報入力シート'!L71)</f>
        <v/>
      </c>
      <c r="L50" s="768" t="str">
        <f>IF('(入力①) 基本情報入力シート'!M71="","",'(入力①) 基本情報入力シート'!M71)</f>
        <v/>
      </c>
      <c r="M50" s="768" t="str">
        <f>IF('(入力①) 基本情報入力シート'!R71="","",'(入力①) 基本情報入力シート'!R71)</f>
        <v/>
      </c>
      <c r="N50" s="768" t="str">
        <f>IF('(入力①) 基本情報入力シート'!W71="","",'(入力①) 基本情報入力シート'!W71)</f>
        <v/>
      </c>
      <c r="O50" s="768" t="str">
        <f>IF('(入力①) 基本情報入力シート'!X71="","",'(入力①) 基本情報入力シート'!X71)</f>
        <v/>
      </c>
      <c r="P50" s="769" t="str">
        <f>IF('(入力①) 基本情報入力シート'!Y71="","",'(入力①) 基本情報入力シート'!Y71)</f>
        <v/>
      </c>
      <c r="Q50" s="770" t="str">
        <f>IF('(入力①) 基本情報入力シート'!Z71="","",'(入力①) 基本情報入力シート'!Z71)</f>
        <v/>
      </c>
      <c r="R50" s="771" t="str">
        <f>IF('(入力①) 基本情報入力シート'!AA71="","",'(入力①) 基本情報入力シート'!AA71)</f>
        <v/>
      </c>
      <c r="S50" s="508"/>
      <c r="T50" s="509"/>
      <c r="U50" s="510" t="str">
        <f>IF(P50="","",VLOOKUP(P50,【参考】数式用!$A$5:$I$38,MATCH(T50,【参考】数式用!$H$4:$I$4,0)+7,0))</f>
        <v/>
      </c>
      <c r="V50" s="609"/>
      <c r="W50" s="204" t="s">
        <v>172</v>
      </c>
      <c r="X50" s="511"/>
      <c r="Y50" s="203" t="s">
        <v>173</v>
      </c>
      <c r="Z50" s="511"/>
      <c r="AA50" s="297" t="s">
        <v>174</v>
      </c>
      <c r="AB50" s="511"/>
      <c r="AC50" s="203" t="s">
        <v>173</v>
      </c>
      <c r="AD50" s="511"/>
      <c r="AE50" s="203" t="s">
        <v>175</v>
      </c>
      <c r="AF50" s="489" t="s">
        <v>176</v>
      </c>
      <c r="AG50" s="490" t="str">
        <f t="shared" si="5"/>
        <v/>
      </c>
      <c r="AH50" s="491" t="s">
        <v>177</v>
      </c>
      <c r="AI50" s="492" t="str">
        <f t="shared" si="8"/>
        <v/>
      </c>
      <c r="AJ50" s="176"/>
      <c r="AK50" s="512" t="str">
        <f t="shared" si="6"/>
        <v>○</v>
      </c>
      <c r="AL50" s="513" t="str">
        <f t="shared" si="7"/>
        <v/>
      </c>
      <c r="AM50" s="514"/>
      <c r="AN50" s="514"/>
      <c r="AO50" s="514"/>
      <c r="AP50" s="514"/>
      <c r="AQ50" s="514"/>
      <c r="AR50" s="514"/>
      <c r="AS50" s="514"/>
      <c r="AT50" s="514"/>
      <c r="AU50" s="515"/>
    </row>
    <row r="51" spans="1:47" ht="33" customHeight="1" thickBot="1">
      <c r="A51" s="479">
        <f t="shared" si="2"/>
        <v>40</v>
      </c>
      <c r="B51" s="765" t="str">
        <f>IF('(入力①) 基本情報入力シート'!C72="","",'(入力①) 基本情報入力シート'!C72)</f>
        <v/>
      </c>
      <c r="C51" s="766" t="str">
        <f>IF('(入力①) 基本情報入力シート'!D72="","",'(入力①) 基本情報入力シート'!D72)</f>
        <v/>
      </c>
      <c r="D51" s="766" t="str">
        <f>IF('(入力①) 基本情報入力シート'!E72="","",'(入力①) 基本情報入力シート'!E72)</f>
        <v/>
      </c>
      <c r="E51" s="766" t="str">
        <f>IF('(入力①) 基本情報入力シート'!F72="","",'(入力①) 基本情報入力シート'!F72)</f>
        <v/>
      </c>
      <c r="F51" s="766" t="str">
        <f>IF('(入力①) 基本情報入力シート'!G72="","",'(入力①) 基本情報入力シート'!G72)</f>
        <v/>
      </c>
      <c r="G51" s="766" t="str">
        <f>IF('(入力①) 基本情報入力シート'!H72="","",'(入力①) 基本情報入力シート'!H72)</f>
        <v/>
      </c>
      <c r="H51" s="766" t="str">
        <f>IF('(入力①) 基本情報入力シート'!I72="","",'(入力①) 基本情報入力シート'!I72)</f>
        <v/>
      </c>
      <c r="I51" s="766" t="str">
        <f>IF('(入力①) 基本情報入力シート'!J72="","",'(入力①) 基本情報入力シート'!J72)</f>
        <v/>
      </c>
      <c r="J51" s="766" t="str">
        <f>IF('(入力①) 基本情報入力シート'!K72="","",'(入力①) 基本情報入力シート'!K72)</f>
        <v/>
      </c>
      <c r="K51" s="767" t="str">
        <f>IF('(入力①) 基本情報入力シート'!L72="","",'(入力①) 基本情報入力シート'!L72)</f>
        <v/>
      </c>
      <c r="L51" s="768" t="str">
        <f>IF('(入力①) 基本情報入力シート'!M72="","",'(入力①) 基本情報入力シート'!M72)</f>
        <v/>
      </c>
      <c r="M51" s="768" t="str">
        <f>IF('(入力①) 基本情報入力シート'!R72="","",'(入力①) 基本情報入力シート'!R72)</f>
        <v/>
      </c>
      <c r="N51" s="768" t="str">
        <f>IF('(入力①) 基本情報入力シート'!W72="","",'(入力①) 基本情報入力シート'!W72)</f>
        <v/>
      </c>
      <c r="O51" s="768" t="str">
        <f>IF('(入力①) 基本情報入力シート'!X72="","",'(入力①) 基本情報入力シート'!X72)</f>
        <v/>
      </c>
      <c r="P51" s="769" t="str">
        <f>IF('(入力①) 基本情報入力シート'!Y72="","",'(入力①) 基本情報入力シート'!Y72)</f>
        <v/>
      </c>
      <c r="Q51" s="770" t="str">
        <f>IF('(入力①) 基本情報入力シート'!Z72="","",'(入力①) 基本情報入力シート'!Z72)</f>
        <v/>
      </c>
      <c r="R51" s="771" t="str">
        <f>IF('(入力①) 基本情報入力シート'!AA72="","",'(入力①) 基本情報入力シート'!AA72)</f>
        <v/>
      </c>
      <c r="S51" s="508"/>
      <c r="T51" s="509"/>
      <c r="U51" s="510" t="str">
        <f>IF(P51="","",VLOOKUP(P51,【参考】数式用!$A$5:$I$38,MATCH(T51,【参考】数式用!$H$4:$I$4,0)+7,0))</f>
        <v/>
      </c>
      <c r="V51" s="609"/>
      <c r="W51" s="204" t="s">
        <v>172</v>
      </c>
      <c r="X51" s="511"/>
      <c r="Y51" s="203" t="s">
        <v>173</v>
      </c>
      <c r="Z51" s="511"/>
      <c r="AA51" s="297" t="s">
        <v>174</v>
      </c>
      <c r="AB51" s="511"/>
      <c r="AC51" s="203" t="s">
        <v>173</v>
      </c>
      <c r="AD51" s="511"/>
      <c r="AE51" s="203" t="s">
        <v>175</v>
      </c>
      <c r="AF51" s="489" t="s">
        <v>176</v>
      </c>
      <c r="AG51" s="490" t="str">
        <f t="shared" si="5"/>
        <v/>
      </c>
      <c r="AH51" s="491" t="s">
        <v>177</v>
      </c>
      <c r="AI51" s="492" t="str">
        <f t="shared" si="8"/>
        <v/>
      </c>
      <c r="AJ51" s="176"/>
      <c r="AK51" s="512" t="str">
        <f t="shared" si="6"/>
        <v>○</v>
      </c>
      <c r="AL51" s="513" t="str">
        <f t="shared" si="7"/>
        <v/>
      </c>
      <c r="AM51" s="514"/>
      <c r="AN51" s="514"/>
      <c r="AO51" s="514"/>
      <c r="AP51" s="514"/>
      <c r="AQ51" s="514"/>
      <c r="AR51" s="514"/>
      <c r="AS51" s="514"/>
      <c r="AT51" s="514"/>
      <c r="AU51" s="515"/>
    </row>
    <row r="52" spans="1:47" ht="33" customHeight="1" thickBot="1">
      <c r="A52" s="479">
        <f t="shared" si="2"/>
        <v>41</v>
      </c>
      <c r="B52" s="765" t="str">
        <f>IF('(入力①) 基本情報入力シート'!C73="","",'(入力①) 基本情報入力シート'!C73)</f>
        <v/>
      </c>
      <c r="C52" s="766" t="str">
        <f>IF('(入力①) 基本情報入力シート'!D73="","",'(入力①) 基本情報入力シート'!D73)</f>
        <v/>
      </c>
      <c r="D52" s="766" t="str">
        <f>IF('(入力①) 基本情報入力シート'!E73="","",'(入力①) 基本情報入力シート'!E73)</f>
        <v/>
      </c>
      <c r="E52" s="766" t="str">
        <f>IF('(入力①) 基本情報入力シート'!F73="","",'(入力①) 基本情報入力シート'!F73)</f>
        <v/>
      </c>
      <c r="F52" s="766" t="str">
        <f>IF('(入力①) 基本情報入力シート'!G73="","",'(入力①) 基本情報入力シート'!G73)</f>
        <v/>
      </c>
      <c r="G52" s="766" t="str">
        <f>IF('(入力①) 基本情報入力シート'!H73="","",'(入力①) 基本情報入力シート'!H73)</f>
        <v/>
      </c>
      <c r="H52" s="766" t="str">
        <f>IF('(入力①) 基本情報入力シート'!I73="","",'(入力①) 基本情報入力シート'!I73)</f>
        <v/>
      </c>
      <c r="I52" s="766" t="str">
        <f>IF('(入力①) 基本情報入力シート'!J73="","",'(入力①) 基本情報入力シート'!J73)</f>
        <v/>
      </c>
      <c r="J52" s="766" t="str">
        <f>IF('(入力①) 基本情報入力シート'!K73="","",'(入力①) 基本情報入力シート'!K73)</f>
        <v/>
      </c>
      <c r="K52" s="767" t="str">
        <f>IF('(入力①) 基本情報入力シート'!L73="","",'(入力①) 基本情報入力シート'!L73)</f>
        <v/>
      </c>
      <c r="L52" s="768" t="str">
        <f>IF('(入力①) 基本情報入力シート'!M73="","",'(入力①) 基本情報入力シート'!M73)</f>
        <v/>
      </c>
      <c r="M52" s="768" t="str">
        <f>IF('(入力①) 基本情報入力シート'!R73="","",'(入力①) 基本情報入力シート'!R73)</f>
        <v/>
      </c>
      <c r="N52" s="768" t="str">
        <f>IF('(入力①) 基本情報入力シート'!W73="","",'(入力①) 基本情報入力シート'!W73)</f>
        <v/>
      </c>
      <c r="O52" s="768" t="str">
        <f>IF('(入力①) 基本情報入力シート'!X73="","",'(入力①) 基本情報入力シート'!X73)</f>
        <v/>
      </c>
      <c r="P52" s="769" t="str">
        <f>IF('(入力①) 基本情報入力シート'!Y73="","",'(入力①) 基本情報入力シート'!Y73)</f>
        <v/>
      </c>
      <c r="Q52" s="770" t="str">
        <f>IF('(入力①) 基本情報入力シート'!Z73="","",'(入力①) 基本情報入力シート'!Z73)</f>
        <v/>
      </c>
      <c r="R52" s="771" t="str">
        <f>IF('(入力①) 基本情報入力シート'!AA73="","",'(入力①) 基本情報入力シート'!AA73)</f>
        <v/>
      </c>
      <c r="S52" s="508"/>
      <c r="T52" s="509"/>
      <c r="U52" s="510" t="str">
        <f>IF(P52="","",VLOOKUP(P52,【参考】数式用!$A$5:$I$38,MATCH(T52,【参考】数式用!$H$4:$I$4,0)+7,0))</f>
        <v/>
      </c>
      <c r="V52" s="609"/>
      <c r="W52" s="204" t="s">
        <v>172</v>
      </c>
      <c r="X52" s="511"/>
      <c r="Y52" s="203" t="s">
        <v>173</v>
      </c>
      <c r="Z52" s="511"/>
      <c r="AA52" s="297" t="s">
        <v>174</v>
      </c>
      <c r="AB52" s="511"/>
      <c r="AC52" s="203" t="s">
        <v>173</v>
      </c>
      <c r="AD52" s="511"/>
      <c r="AE52" s="203" t="s">
        <v>175</v>
      </c>
      <c r="AF52" s="489" t="s">
        <v>176</v>
      </c>
      <c r="AG52" s="490" t="str">
        <f t="shared" si="5"/>
        <v/>
      </c>
      <c r="AH52" s="491" t="s">
        <v>177</v>
      </c>
      <c r="AI52" s="492" t="str">
        <f t="shared" si="8"/>
        <v/>
      </c>
      <c r="AJ52" s="176"/>
      <c r="AK52" s="512" t="str">
        <f t="shared" si="6"/>
        <v>○</v>
      </c>
      <c r="AL52" s="513" t="str">
        <f t="shared" si="7"/>
        <v/>
      </c>
      <c r="AM52" s="514"/>
      <c r="AN52" s="514"/>
      <c r="AO52" s="514"/>
      <c r="AP52" s="514"/>
      <c r="AQ52" s="514"/>
      <c r="AR52" s="514"/>
      <c r="AS52" s="514"/>
      <c r="AT52" s="514"/>
      <c r="AU52" s="515"/>
    </row>
    <row r="53" spans="1:47" ht="33" customHeight="1" thickBot="1">
      <c r="A53" s="479">
        <f t="shared" si="2"/>
        <v>42</v>
      </c>
      <c r="B53" s="765" t="str">
        <f>IF('(入力①) 基本情報入力シート'!C74="","",'(入力①) 基本情報入力シート'!C74)</f>
        <v/>
      </c>
      <c r="C53" s="766" t="str">
        <f>IF('(入力①) 基本情報入力シート'!D74="","",'(入力①) 基本情報入力シート'!D74)</f>
        <v/>
      </c>
      <c r="D53" s="766" t="str">
        <f>IF('(入力①) 基本情報入力シート'!E74="","",'(入力①) 基本情報入力シート'!E74)</f>
        <v/>
      </c>
      <c r="E53" s="766" t="str">
        <f>IF('(入力①) 基本情報入力シート'!F74="","",'(入力①) 基本情報入力シート'!F74)</f>
        <v/>
      </c>
      <c r="F53" s="766" t="str">
        <f>IF('(入力①) 基本情報入力シート'!G74="","",'(入力①) 基本情報入力シート'!G74)</f>
        <v/>
      </c>
      <c r="G53" s="766" t="str">
        <f>IF('(入力①) 基本情報入力シート'!H74="","",'(入力①) 基本情報入力シート'!H74)</f>
        <v/>
      </c>
      <c r="H53" s="766" t="str">
        <f>IF('(入力①) 基本情報入力シート'!I74="","",'(入力①) 基本情報入力シート'!I74)</f>
        <v/>
      </c>
      <c r="I53" s="766" t="str">
        <f>IF('(入力①) 基本情報入力シート'!J74="","",'(入力①) 基本情報入力シート'!J74)</f>
        <v/>
      </c>
      <c r="J53" s="766" t="str">
        <f>IF('(入力①) 基本情報入力シート'!K74="","",'(入力①) 基本情報入力シート'!K74)</f>
        <v/>
      </c>
      <c r="K53" s="767" t="str">
        <f>IF('(入力①) 基本情報入力シート'!L74="","",'(入力①) 基本情報入力シート'!L74)</f>
        <v/>
      </c>
      <c r="L53" s="768" t="str">
        <f>IF('(入力①) 基本情報入力シート'!M74="","",'(入力①) 基本情報入力シート'!M74)</f>
        <v/>
      </c>
      <c r="M53" s="768" t="str">
        <f>IF('(入力①) 基本情報入力シート'!R74="","",'(入力①) 基本情報入力シート'!R74)</f>
        <v/>
      </c>
      <c r="N53" s="768" t="str">
        <f>IF('(入力①) 基本情報入力シート'!W74="","",'(入力①) 基本情報入力シート'!W74)</f>
        <v/>
      </c>
      <c r="O53" s="768" t="str">
        <f>IF('(入力①) 基本情報入力シート'!X74="","",'(入力①) 基本情報入力シート'!X74)</f>
        <v/>
      </c>
      <c r="P53" s="769" t="str">
        <f>IF('(入力①) 基本情報入力シート'!Y74="","",'(入力①) 基本情報入力シート'!Y74)</f>
        <v/>
      </c>
      <c r="Q53" s="770" t="str">
        <f>IF('(入力①) 基本情報入力シート'!Z74="","",'(入力①) 基本情報入力シート'!Z74)</f>
        <v/>
      </c>
      <c r="R53" s="771" t="str">
        <f>IF('(入力①) 基本情報入力シート'!AA74="","",'(入力①) 基本情報入力シート'!AA74)</f>
        <v/>
      </c>
      <c r="S53" s="508"/>
      <c r="T53" s="509"/>
      <c r="U53" s="510" t="str">
        <f>IF(P53="","",VLOOKUP(P53,【参考】数式用!$A$5:$I$38,MATCH(T53,【参考】数式用!$H$4:$I$4,0)+7,0))</f>
        <v/>
      </c>
      <c r="V53" s="609"/>
      <c r="W53" s="204" t="s">
        <v>172</v>
      </c>
      <c r="X53" s="511"/>
      <c r="Y53" s="203" t="s">
        <v>173</v>
      </c>
      <c r="Z53" s="511"/>
      <c r="AA53" s="297" t="s">
        <v>174</v>
      </c>
      <c r="AB53" s="511"/>
      <c r="AC53" s="203" t="s">
        <v>173</v>
      </c>
      <c r="AD53" s="511"/>
      <c r="AE53" s="203" t="s">
        <v>175</v>
      </c>
      <c r="AF53" s="489" t="s">
        <v>176</v>
      </c>
      <c r="AG53" s="490" t="str">
        <f t="shared" si="5"/>
        <v/>
      </c>
      <c r="AH53" s="491" t="s">
        <v>177</v>
      </c>
      <c r="AI53" s="492" t="str">
        <f t="shared" si="8"/>
        <v/>
      </c>
      <c r="AJ53" s="176"/>
      <c r="AK53" s="512" t="str">
        <f t="shared" si="6"/>
        <v>○</v>
      </c>
      <c r="AL53" s="513" t="str">
        <f t="shared" si="7"/>
        <v/>
      </c>
      <c r="AM53" s="514"/>
      <c r="AN53" s="514"/>
      <c r="AO53" s="514"/>
      <c r="AP53" s="514"/>
      <c r="AQ53" s="514"/>
      <c r="AR53" s="514"/>
      <c r="AS53" s="514"/>
      <c r="AT53" s="514"/>
      <c r="AU53" s="515"/>
    </row>
    <row r="54" spans="1:47" ht="33" customHeight="1" thickBot="1">
      <c r="A54" s="479">
        <f t="shared" si="2"/>
        <v>43</v>
      </c>
      <c r="B54" s="765" t="str">
        <f>IF('(入力①) 基本情報入力シート'!C75="","",'(入力①) 基本情報入力シート'!C75)</f>
        <v/>
      </c>
      <c r="C54" s="766" t="str">
        <f>IF('(入力①) 基本情報入力シート'!D75="","",'(入力①) 基本情報入力シート'!D75)</f>
        <v/>
      </c>
      <c r="D54" s="766" t="str">
        <f>IF('(入力①) 基本情報入力シート'!E75="","",'(入力①) 基本情報入力シート'!E75)</f>
        <v/>
      </c>
      <c r="E54" s="766" t="str">
        <f>IF('(入力①) 基本情報入力シート'!F75="","",'(入力①) 基本情報入力シート'!F75)</f>
        <v/>
      </c>
      <c r="F54" s="766" t="str">
        <f>IF('(入力①) 基本情報入力シート'!G75="","",'(入力①) 基本情報入力シート'!G75)</f>
        <v/>
      </c>
      <c r="G54" s="766" t="str">
        <f>IF('(入力①) 基本情報入力シート'!H75="","",'(入力①) 基本情報入力シート'!H75)</f>
        <v/>
      </c>
      <c r="H54" s="766" t="str">
        <f>IF('(入力①) 基本情報入力シート'!I75="","",'(入力①) 基本情報入力シート'!I75)</f>
        <v/>
      </c>
      <c r="I54" s="766" t="str">
        <f>IF('(入力①) 基本情報入力シート'!J75="","",'(入力①) 基本情報入力シート'!J75)</f>
        <v/>
      </c>
      <c r="J54" s="766" t="str">
        <f>IF('(入力①) 基本情報入力シート'!K75="","",'(入力①) 基本情報入力シート'!K75)</f>
        <v/>
      </c>
      <c r="K54" s="767" t="str">
        <f>IF('(入力①) 基本情報入力シート'!L75="","",'(入力①) 基本情報入力シート'!L75)</f>
        <v/>
      </c>
      <c r="L54" s="768" t="str">
        <f>IF('(入力①) 基本情報入力シート'!M75="","",'(入力①) 基本情報入力シート'!M75)</f>
        <v/>
      </c>
      <c r="M54" s="768" t="str">
        <f>IF('(入力①) 基本情報入力シート'!R75="","",'(入力①) 基本情報入力シート'!R75)</f>
        <v/>
      </c>
      <c r="N54" s="768" t="str">
        <f>IF('(入力①) 基本情報入力シート'!W75="","",'(入力①) 基本情報入力シート'!W75)</f>
        <v/>
      </c>
      <c r="O54" s="768" t="str">
        <f>IF('(入力①) 基本情報入力シート'!X75="","",'(入力①) 基本情報入力シート'!X75)</f>
        <v/>
      </c>
      <c r="P54" s="769" t="str">
        <f>IF('(入力①) 基本情報入力シート'!Y75="","",'(入力①) 基本情報入力シート'!Y75)</f>
        <v/>
      </c>
      <c r="Q54" s="770" t="str">
        <f>IF('(入力①) 基本情報入力シート'!Z75="","",'(入力①) 基本情報入力シート'!Z75)</f>
        <v/>
      </c>
      <c r="R54" s="771" t="str">
        <f>IF('(入力①) 基本情報入力シート'!AA75="","",'(入力①) 基本情報入力シート'!AA75)</f>
        <v/>
      </c>
      <c r="S54" s="508"/>
      <c r="T54" s="509"/>
      <c r="U54" s="510" t="str">
        <f>IF(P54="","",VLOOKUP(P54,【参考】数式用!$A$5:$I$38,MATCH(T54,【参考】数式用!$H$4:$I$4,0)+7,0))</f>
        <v/>
      </c>
      <c r="V54" s="609"/>
      <c r="W54" s="204" t="s">
        <v>172</v>
      </c>
      <c r="X54" s="511"/>
      <c r="Y54" s="203" t="s">
        <v>173</v>
      </c>
      <c r="Z54" s="511"/>
      <c r="AA54" s="297" t="s">
        <v>174</v>
      </c>
      <c r="AB54" s="511"/>
      <c r="AC54" s="203" t="s">
        <v>173</v>
      </c>
      <c r="AD54" s="511"/>
      <c r="AE54" s="203" t="s">
        <v>175</v>
      </c>
      <c r="AF54" s="489" t="s">
        <v>176</v>
      </c>
      <c r="AG54" s="490" t="str">
        <f t="shared" si="5"/>
        <v/>
      </c>
      <c r="AH54" s="491" t="s">
        <v>177</v>
      </c>
      <c r="AI54" s="492" t="str">
        <f t="shared" si="8"/>
        <v/>
      </c>
      <c r="AJ54" s="176"/>
      <c r="AK54" s="512" t="str">
        <f t="shared" si="6"/>
        <v>○</v>
      </c>
      <c r="AL54" s="513" t="str">
        <f t="shared" si="7"/>
        <v/>
      </c>
      <c r="AM54" s="514"/>
      <c r="AN54" s="514"/>
      <c r="AO54" s="514"/>
      <c r="AP54" s="514"/>
      <c r="AQ54" s="514"/>
      <c r="AR54" s="514"/>
      <c r="AS54" s="514"/>
      <c r="AT54" s="514"/>
      <c r="AU54" s="515"/>
    </row>
    <row r="55" spans="1:47" ht="33" customHeight="1" thickBot="1">
      <c r="A55" s="479">
        <f t="shared" si="2"/>
        <v>44</v>
      </c>
      <c r="B55" s="765" t="str">
        <f>IF('(入力①) 基本情報入力シート'!C76="","",'(入力①) 基本情報入力シート'!C76)</f>
        <v/>
      </c>
      <c r="C55" s="766" t="str">
        <f>IF('(入力①) 基本情報入力シート'!D76="","",'(入力①) 基本情報入力シート'!D76)</f>
        <v/>
      </c>
      <c r="D55" s="766" t="str">
        <f>IF('(入力①) 基本情報入力シート'!E76="","",'(入力①) 基本情報入力シート'!E76)</f>
        <v/>
      </c>
      <c r="E55" s="766" t="str">
        <f>IF('(入力①) 基本情報入力シート'!F76="","",'(入力①) 基本情報入力シート'!F76)</f>
        <v/>
      </c>
      <c r="F55" s="766" t="str">
        <f>IF('(入力①) 基本情報入力シート'!G76="","",'(入力①) 基本情報入力シート'!G76)</f>
        <v/>
      </c>
      <c r="G55" s="766" t="str">
        <f>IF('(入力①) 基本情報入力シート'!H76="","",'(入力①) 基本情報入力シート'!H76)</f>
        <v/>
      </c>
      <c r="H55" s="766" t="str">
        <f>IF('(入力①) 基本情報入力シート'!I76="","",'(入力①) 基本情報入力シート'!I76)</f>
        <v/>
      </c>
      <c r="I55" s="766" t="str">
        <f>IF('(入力①) 基本情報入力シート'!J76="","",'(入力①) 基本情報入力シート'!J76)</f>
        <v/>
      </c>
      <c r="J55" s="766" t="str">
        <f>IF('(入力①) 基本情報入力シート'!K76="","",'(入力①) 基本情報入力シート'!K76)</f>
        <v/>
      </c>
      <c r="K55" s="767" t="str">
        <f>IF('(入力①) 基本情報入力シート'!L76="","",'(入力①) 基本情報入力シート'!L76)</f>
        <v/>
      </c>
      <c r="L55" s="768" t="str">
        <f>IF('(入力①) 基本情報入力シート'!M76="","",'(入力①) 基本情報入力シート'!M76)</f>
        <v/>
      </c>
      <c r="M55" s="768" t="str">
        <f>IF('(入力①) 基本情報入力シート'!R76="","",'(入力①) 基本情報入力シート'!R76)</f>
        <v/>
      </c>
      <c r="N55" s="768" t="str">
        <f>IF('(入力①) 基本情報入力シート'!W76="","",'(入力①) 基本情報入力シート'!W76)</f>
        <v/>
      </c>
      <c r="O55" s="768" t="str">
        <f>IF('(入力①) 基本情報入力シート'!X76="","",'(入力①) 基本情報入力シート'!X76)</f>
        <v/>
      </c>
      <c r="P55" s="769" t="str">
        <f>IF('(入力①) 基本情報入力シート'!Y76="","",'(入力①) 基本情報入力シート'!Y76)</f>
        <v/>
      </c>
      <c r="Q55" s="770" t="str">
        <f>IF('(入力①) 基本情報入力シート'!Z76="","",'(入力①) 基本情報入力シート'!Z76)</f>
        <v/>
      </c>
      <c r="R55" s="771" t="str">
        <f>IF('(入力①) 基本情報入力シート'!AA76="","",'(入力①) 基本情報入力シート'!AA76)</f>
        <v/>
      </c>
      <c r="S55" s="508"/>
      <c r="T55" s="509"/>
      <c r="U55" s="510" t="str">
        <f>IF(P55="","",VLOOKUP(P55,【参考】数式用!$A$5:$I$38,MATCH(T55,【参考】数式用!$H$4:$I$4,0)+7,0))</f>
        <v/>
      </c>
      <c r="V55" s="609"/>
      <c r="W55" s="204" t="s">
        <v>172</v>
      </c>
      <c r="X55" s="511"/>
      <c r="Y55" s="203" t="s">
        <v>173</v>
      </c>
      <c r="Z55" s="511"/>
      <c r="AA55" s="297" t="s">
        <v>174</v>
      </c>
      <c r="AB55" s="511"/>
      <c r="AC55" s="203" t="s">
        <v>173</v>
      </c>
      <c r="AD55" s="511"/>
      <c r="AE55" s="203" t="s">
        <v>175</v>
      </c>
      <c r="AF55" s="489" t="s">
        <v>176</v>
      </c>
      <c r="AG55" s="490" t="str">
        <f t="shared" si="5"/>
        <v/>
      </c>
      <c r="AH55" s="491" t="s">
        <v>177</v>
      </c>
      <c r="AI55" s="492" t="str">
        <f t="shared" si="8"/>
        <v/>
      </c>
      <c r="AJ55" s="176"/>
      <c r="AK55" s="512" t="str">
        <f t="shared" si="6"/>
        <v>○</v>
      </c>
      <c r="AL55" s="513" t="str">
        <f t="shared" si="7"/>
        <v/>
      </c>
      <c r="AM55" s="514"/>
      <c r="AN55" s="514"/>
      <c r="AO55" s="514"/>
      <c r="AP55" s="514"/>
      <c r="AQ55" s="514"/>
      <c r="AR55" s="514"/>
      <c r="AS55" s="514"/>
      <c r="AT55" s="514"/>
      <c r="AU55" s="515"/>
    </row>
    <row r="56" spans="1:47" ht="33" customHeight="1" thickBot="1">
      <c r="A56" s="479">
        <f t="shared" si="2"/>
        <v>45</v>
      </c>
      <c r="B56" s="765" t="str">
        <f>IF('(入力①) 基本情報入力シート'!C77="","",'(入力①) 基本情報入力シート'!C77)</f>
        <v/>
      </c>
      <c r="C56" s="766" t="str">
        <f>IF('(入力①) 基本情報入力シート'!D77="","",'(入力①) 基本情報入力シート'!D77)</f>
        <v/>
      </c>
      <c r="D56" s="766" t="str">
        <f>IF('(入力①) 基本情報入力シート'!E77="","",'(入力①) 基本情報入力シート'!E77)</f>
        <v/>
      </c>
      <c r="E56" s="766" t="str">
        <f>IF('(入力①) 基本情報入力シート'!F77="","",'(入力①) 基本情報入力シート'!F77)</f>
        <v/>
      </c>
      <c r="F56" s="766" t="str">
        <f>IF('(入力①) 基本情報入力シート'!G77="","",'(入力①) 基本情報入力シート'!G77)</f>
        <v/>
      </c>
      <c r="G56" s="766" t="str">
        <f>IF('(入力①) 基本情報入力シート'!H77="","",'(入力①) 基本情報入力シート'!H77)</f>
        <v/>
      </c>
      <c r="H56" s="766" t="str">
        <f>IF('(入力①) 基本情報入力シート'!I77="","",'(入力①) 基本情報入力シート'!I77)</f>
        <v/>
      </c>
      <c r="I56" s="766" t="str">
        <f>IF('(入力①) 基本情報入力シート'!J77="","",'(入力①) 基本情報入力シート'!J77)</f>
        <v/>
      </c>
      <c r="J56" s="766" t="str">
        <f>IF('(入力①) 基本情報入力シート'!K77="","",'(入力①) 基本情報入力シート'!K77)</f>
        <v/>
      </c>
      <c r="K56" s="767" t="str">
        <f>IF('(入力①) 基本情報入力シート'!L77="","",'(入力①) 基本情報入力シート'!L77)</f>
        <v/>
      </c>
      <c r="L56" s="768" t="str">
        <f>IF('(入力①) 基本情報入力シート'!M77="","",'(入力①) 基本情報入力シート'!M77)</f>
        <v/>
      </c>
      <c r="M56" s="768" t="str">
        <f>IF('(入力①) 基本情報入力シート'!R77="","",'(入力①) 基本情報入力シート'!R77)</f>
        <v/>
      </c>
      <c r="N56" s="768" t="str">
        <f>IF('(入力①) 基本情報入力シート'!W77="","",'(入力①) 基本情報入力シート'!W77)</f>
        <v/>
      </c>
      <c r="O56" s="768" t="str">
        <f>IF('(入力①) 基本情報入力シート'!X77="","",'(入力①) 基本情報入力シート'!X77)</f>
        <v/>
      </c>
      <c r="P56" s="769" t="str">
        <f>IF('(入力①) 基本情報入力シート'!Y77="","",'(入力①) 基本情報入力シート'!Y77)</f>
        <v/>
      </c>
      <c r="Q56" s="770" t="str">
        <f>IF('(入力①) 基本情報入力シート'!Z77="","",'(入力①) 基本情報入力シート'!Z77)</f>
        <v/>
      </c>
      <c r="R56" s="771" t="str">
        <f>IF('(入力①) 基本情報入力シート'!AA77="","",'(入力①) 基本情報入力シート'!AA77)</f>
        <v/>
      </c>
      <c r="S56" s="508"/>
      <c r="T56" s="509"/>
      <c r="U56" s="510" t="str">
        <f>IF(P56="","",VLOOKUP(P56,【参考】数式用!$A$5:$I$38,MATCH(T56,【参考】数式用!$H$4:$I$4,0)+7,0))</f>
        <v/>
      </c>
      <c r="V56" s="609"/>
      <c r="W56" s="204" t="s">
        <v>172</v>
      </c>
      <c r="X56" s="511"/>
      <c r="Y56" s="203" t="s">
        <v>173</v>
      </c>
      <c r="Z56" s="511"/>
      <c r="AA56" s="297" t="s">
        <v>174</v>
      </c>
      <c r="AB56" s="511"/>
      <c r="AC56" s="203" t="s">
        <v>173</v>
      </c>
      <c r="AD56" s="511"/>
      <c r="AE56" s="203" t="s">
        <v>175</v>
      </c>
      <c r="AF56" s="489" t="s">
        <v>176</v>
      </c>
      <c r="AG56" s="490" t="str">
        <f t="shared" si="5"/>
        <v/>
      </c>
      <c r="AH56" s="491" t="s">
        <v>177</v>
      </c>
      <c r="AI56" s="492" t="str">
        <f t="shared" si="8"/>
        <v/>
      </c>
      <c r="AJ56" s="176"/>
      <c r="AK56" s="512" t="str">
        <f t="shared" si="6"/>
        <v>○</v>
      </c>
      <c r="AL56" s="513" t="str">
        <f t="shared" si="7"/>
        <v/>
      </c>
      <c r="AM56" s="514"/>
      <c r="AN56" s="514"/>
      <c r="AO56" s="514"/>
      <c r="AP56" s="514"/>
      <c r="AQ56" s="514"/>
      <c r="AR56" s="514"/>
      <c r="AS56" s="514"/>
      <c r="AT56" s="514"/>
      <c r="AU56" s="515"/>
    </row>
    <row r="57" spans="1:47" ht="33" customHeight="1" thickBot="1">
      <c r="A57" s="479">
        <f t="shared" si="2"/>
        <v>46</v>
      </c>
      <c r="B57" s="765" t="str">
        <f>IF('(入力①) 基本情報入力シート'!C78="","",'(入力①) 基本情報入力シート'!C78)</f>
        <v/>
      </c>
      <c r="C57" s="766" t="str">
        <f>IF('(入力①) 基本情報入力シート'!D78="","",'(入力①) 基本情報入力シート'!D78)</f>
        <v/>
      </c>
      <c r="D57" s="766" t="str">
        <f>IF('(入力①) 基本情報入力シート'!E78="","",'(入力①) 基本情報入力シート'!E78)</f>
        <v/>
      </c>
      <c r="E57" s="766" t="str">
        <f>IF('(入力①) 基本情報入力シート'!F78="","",'(入力①) 基本情報入力シート'!F78)</f>
        <v/>
      </c>
      <c r="F57" s="766" t="str">
        <f>IF('(入力①) 基本情報入力シート'!G78="","",'(入力①) 基本情報入力シート'!G78)</f>
        <v/>
      </c>
      <c r="G57" s="766" t="str">
        <f>IF('(入力①) 基本情報入力シート'!H78="","",'(入力①) 基本情報入力シート'!H78)</f>
        <v/>
      </c>
      <c r="H57" s="766" t="str">
        <f>IF('(入力①) 基本情報入力シート'!I78="","",'(入力①) 基本情報入力シート'!I78)</f>
        <v/>
      </c>
      <c r="I57" s="766" t="str">
        <f>IF('(入力①) 基本情報入力シート'!J78="","",'(入力①) 基本情報入力シート'!J78)</f>
        <v/>
      </c>
      <c r="J57" s="766" t="str">
        <f>IF('(入力①) 基本情報入力シート'!K78="","",'(入力①) 基本情報入力シート'!K78)</f>
        <v/>
      </c>
      <c r="K57" s="767" t="str">
        <f>IF('(入力①) 基本情報入力シート'!L78="","",'(入力①) 基本情報入力シート'!L78)</f>
        <v/>
      </c>
      <c r="L57" s="768" t="str">
        <f>IF('(入力①) 基本情報入力シート'!M78="","",'(入力①) 基本情報入力シート'!M78)</f>
        <v/>
      </c>
      <c r="M57" s="768" t="str">
        <f>IF('(入力①) 基本情報入力シート'!R78="","",'(入力①) 基本情報入力シート'!R78)</f>
        <v/>
      </c>
      <c r="N57" s="768" t="str">
        <f>IF('(入力①) 基本情報入力シート'!W78="","",'(入力①) 基本情報入力シート'!W78)</f>
        <v/>
      </c>
      <c r="O57" s="768" t="str">
        <f>IF('(入力①) 基本情報入力シート'!X78="","",'(入力①) 基本情報入力シート'!X78)</f>
        <v/>
      </c>
      <c r="P57" s="769" t="str">
        <f>IF('(入力①) 基本情報入力シート'!Y78="","",'(入力①) 基本情報入力シート'!Y78)</f>
        <v/>
      </c>
      <c r="Q57" s="770" t="str">
        <f>IF('(入力①) 基本情報入力シート'!Z78="","",'(入力①) 基本情報入力シート'!Z78)</f>
        <v/>
      </c>
      <c r="R57" s="771" t="str">
        <f>IF('(入力①) 基本情報入力シート'!AA78="","",'(入力①) 基本情報入力シート'!AA78)</f>
        <v/>
      </c>
      <c r="S57" s="508"/>
      <c r="T57" s="509"/>
      <c r="U57" s="510" t="str">
        <f>IF(P57="","",VLOOKUP(P57,【参考】数式用!$A$5:$I$38,MATCH(T57,【参考】数式用!$H$4:$I$4,0)+7,0))</f>
        <v/>
      </c>
      <c r="V57" s="609"/>
      <c r="W57" s="204" t="s">
        <v>172</v>
      </c>
      <c r="X57" s="511"/>
      <c r="Y57" s="203" t="s">
        <v>173</v>
      </c>
      <c r="Z57" s="511"/>
      <c r="AA57" s="297" t="s">
        <v>174</v>
      </c>
      <c r="AB57" s="511"/>
      <c r="AC57" s="203" t="s">
        <v>173</v>
      </c>
      <c r="AD57" s="511"/>
      <c r="AE57" s="203" t="s">
        <v>175</v>
      </c>
      <c r="AF57" s="489" t="s">
        <v>176</v>
      </c>
      <c r="AG57" s="490" t="str">
        <f t="shared" si="5"/>
        <v/>
      </c>
      <c r="AH57" s="491" t="s">
        <v>177</v>
      </c>
      <c r="AI57" s="492" t="str">
        <f t="shared" si="8"/>
        <v/>
      </c>
      <c r="AJ57" s="176"/>
      <c r="AK57" s="512" t="str">
        <f t="shared" si="6"/>
        <v>○</v>
      </c>
      <c r="AL57" s="513" t="str">
        <f t="shared" si="7"/>
        <v/>
      </c>
      <c r="AM57" s="514"/>
      <c r="AN57" s="514"/>
      <c r="AO57" s="514"/>
      <c r="AP57" s="514"/>
      <c r="AQ57" s="514"/>
      <c r="AR57" s="514"/>
      <c r="AS57" s="514"/>
      <c r="AT57" s="514"/>
      <c r="AU57" s="515"/>
    </row>
    <row r="58" spans="1:47" ht="33" customHeight="1" thickBot="1">
      <c r="A58" s="479">
        <f t="shared" si="2"/>
        <v>47</v>
      </c>
      <c r="B58" s="765" t="str">
        <f>IF('(入力①) 基本情報入力シート'!C79="","",'(入力①) 基本情報入力シート'!C79)</f>
        <v/>
      </c>
      <c r="C58" s="766" t="str">
        <f>IF('(入力①) 基本情報入力シート'!D79="","",'(入力①) 基本情報入力シート'!D79)</f>
        <v/>
      </c>
      <c r="D58" s="766" t="str">
        <f>IF('(入力①) 基本情報入力シート'!E79="","",'(入力①) 基本情報入力シート'!E79)</f>
        <v/>
      </c>
      <c r="E58" s="766" t="str">
        <f>IF('(入力①) 基本情報入力シート'!F79="","",'(入力①) 基本情報入力シート'!F79)</f>
        <v/>
      </c>
      <c r="F58" s="766" t="str">
        <f>IF('(入力①) 基本情報入力シート'!G79="","",'(入力①) 基本情報入力シート'!G79)</f>
        <v/>
      </c>
      <c r="G58" s="766" t="str">
        <f>IF('(入力①) 基本情報入力シート'!H79="","",'(入力①) 基本情報入力シート'!H79)</f>
        <v/>
      </c>
      <c r="H58" s="766" t="str">
        <f>IF('(入力①) 基本情報入力シート'!I79="","",'(入力①) 基本情報入力シート'!I79)</f>
        <v/>
      </c>
      <c r="I58" s="766" t="str">
        <f>IF('(入力①) 基本情報入力シート'!J79="","",'(入力①) 基本情報入力シート'!J79)</f>
        <v/>
      </c>
      <c r="J58" s="766" t="str">
        <f>IF('(入力①) 基本情報入力シート'!K79="","",'(入力①) 基本情報入力シート'!K79)</f>
        <v/>
      </c>
      <c r="K58" s="767" t="str">
        <f>IF('(入力①) 基本情報入力シート'!L79="","",'(入力①) 基本情報入力シート'!L79)</f>
        <v/>
      </c>
      <c r="L58" s="768" t="str">
        <f>IF('(入力①) 基本情報入力シート'!M79="","",'(入力①) 基本情報入力シート'!M79)</f>
        <v/>
      </c>
      <c r="M58" s="768" t="str">
        <f>IF('(入力①) 基本情報入力シート'!R79="","",'(入力①) 基本情報入力シート'!R79)</f>
        <v/>
      </c>
      <c r="N58" s="768" t="str">
        <f>IF('(入力①) 基本情報入力シート'!W79="","",'(入力①) 基本情報入力シート'!W79)</f>
        <v/>
      </c>
      <c r="O58" s="768" t="str">
        <f>IF('(入力①) 基本情報入力シート'!X79="","",'(入力①) 基本情報入力シート'!X79)</f>
        <v/>
      </c>
      <c r="P58" s="769" t="str">
        <f>IF('(入力①) 基本情報入力シート'!Y79="","",'(入力①) 基本情報入力シート'!Y79)</f>
        <v/>
      </c>
      <c r="Q58" s="770" t="str">
        <f>IF('(入力①) 基本情報入力シート'!Z79="","",'(入力①) 基本情報入力シート'!Z79)</f>
        <v/>
      </c>
      <c r="R58" s="771" t="str">
        <f>IF('(入力①) 基本情報入力シート'!AA79="","",'(入力①) 基本情報入力シート'!AA79)</f>
        <v/>
      </c>
      <c r="S58" s="508"/>
      <c r="T58" s="509"/>
      <c r="U58" s="510" t="str">
        <f>IF(P58="","",VLOOKUP(P58,【参考】数式用!$A$5:$I$38,MATCH(T58,【参考】数式用!$H$4:$I$4,0)+7,0))</f>
        <v/>
      </c>
      <c r="V58" s="609"/>
      <c r="W58" s="204" t="s">
        <v>172</v>
      </c>
      <c r="X58" s="511"/>
      <c r="Y58" s="203" t="s">
        <v>173</v>
      </c>
      <c r="Z58" s="511"/>
      <c r="AA58" s="297" t="s">
        <v>174</v>
      </c>
      <c r="AB58" s="511"/>
      <c r="AC58" s="203" t="s">
        <v>173</v>
      </c>
      <c r="AD58" s="511"/>
      <c r="AE58" s="203" t="s">
        <v>175</v>
      </c>
      <c r="AF58" s="489" t="s">
        <v>176</v>
      </c>
      <c r="AG58" s="490" t="str">
        <f t="shared" si="5"/>
        <v/>
      </c>
      <c r="AH58" s="491" t="s">
        <v>177</v>
      </c>
      <c r="AI58" s="492" t="str">
        <f t="shared" si="8"/>
        <v/>
      </c>
      <c r="AJ58" s="176"/>
      <c r="AK58" s="512" t="str">
        <f t="shared" si="6"/>
        <v>○</v>
      </c>
      <c r="AL58" s="513" t="str">
        <f t="shared" si="7"/>
        <v/>
      </c>
      <c r="AM58" s="514"/>
      <c r="AN58" s="514"/>
      <c r="AO58" s="514"/>
      <c r="AP58" s="514"/>
      <c r="AQ58" s="514"/>
      <c r="AR58" s="514"/>
      <c r="AS58" s="514"/>
      <c r="AT58" s="514"/>
      <c r="AU58" s="515"/>
    </row>
    <row r="59" spans="1:47" ht="33" customHeight="1" thickBot="1">
      <c r="A59" s="479">
        <f t="shared" si="2"/>
        <v>48</v>
      </c>
      <c r="B59" s="765" t="str">
        <f>IF('(入力①) 基本情報入力シート'!C80="","",'(入力①) 基本情報入力シート'!C80)</f>
        <v/>
      </c>
      <c r="C59" s="766" t="str">
        <f>IF('(入力①) 基本情報入力シート'!D80="","",'(入力①) 基本情報入力シート'!D80)</f>
        <v/>
      </c>
      <c r="D59" s="766" t="str">
        <f>IF('(入力①) 基本情報入力シート'!E80="","",'(入力①) 基本情報入力シート'!E80)</f>
        <v/>
      </c>
      <c r="E59" s="766" t="str">
        <f>IF('(入力①) 基本情報入力シート'!F80="","",'(入力①) 基本情報入力シート'!F80)</f>
        <v/>
      </c>
      <c r="F59" s="766" t="str">
        <f>IF('(入力①) 基本情報入力シート'!G80="","",'(入力①) 基本情報入力シート'!G80)</f>
        <v/>
      </c>
      <c r="G59" s="766" t="str">
        <f>IF('(入力①) 基本情報入力シート'!H80="","",'(入力①) 基本情報入力シート'!H80)</f>
        <v/>
      </c>
      <c r="H59" s="766" t="str">
        <f>IF('(入力①) 基本情報入力シート'!I80="","",'(入力①) 基本情報入力シート'!I80)</f>
        <v/>
      </c>
      <c r="I59" s="766" t="str">
        <f>IF('(入力①) 基本情報入力シート'!J80="","",'(入力①) 基本情報入力シート'!J80)</f>
        <v/>
      </c>
      <c r="J59" s="766" t="str">
        <f>IF('(入力①) 基本情報入力シート'!K80="","",'(入力①) 基本情報入力シート'!K80)</f>
        <v/>
      </c>
      <c r="K59" s="767" t="str">
        <f>IF('(入力①) 基本情報入力シート'!L80="","",'(入力①) 基本情報入力シート'!L80)</f>
        <v/>
      </c>
      <c r="L59" s="768" t="str">
        <f>IF('(入力①) 基本情報入力シート'!M80="","",'(入力①) 基本情報入力シート'!M80)</f>
        <v/>
      </c>
      <c r="M59" s="768" t="str">
        <f>IF('(入力①) 基本情報入力シート'!R80="","",'(入力①) 基本情報入力シート'!R80)</f>
        <v/>
      </c>
      <c r="N59" s="768" t="str">
        <f>IF('(入力①) 基本情報入力シート'!W80="","",'(入力①) 基本情報入力シート'!W80)</f>
        <v/>
      </c>
      <c r="O59" s="768" t="str">
        <f>IF('(入力①) 基本情報入力シート'!X80="","",'(入力①) 基本情報入力シート'!X80)</f>
        <v/>
      </c>
      <c r="P59" s="769" t="str">
        <f>IF('(入力①) 基本情報入力シート'!Y80="","",'(入力①) 基本情報入力シート'!Y80)</f>
        <v/>
      </c>
      <c r="Q59" s="770" t="str">
        <f>IF('(入力①) 基本情報入力シート'!Z80="","",'(入力①) 基本情報入力シート'!Z80)</f>
        <v/>
      </c>
      <c r="R59" s="771" t="str">
        <f>IF('(入力①) 基本情報入力シート'!AA80="","",'(入力①) 基本情報入力シート'!AA80)</f>
        <v/>
      </c>
      <c r="S59" s="508"/>
      <c r="T59" s="509"/>
      <c r="U59" s="510" t="str">
        <f>IF(P59="","",VLOOKUP(P59,【参考】数式用!$A$5:$I$38,MATCH(T59,【参考】数式用!$H$4:$I$4,0)+7,0))</f>
        <v/>
      </c>
      <c r="V59" s="609"/>
      <c r="W59" s="204" t="s">
        <v>172</v>
      </c>
      <c r="X59" s="511"/>
      <c r="Y59" s="203" t="s">
        <v>173</v>
      </c>
      <c r="Z59" s="511"/>
      <c r="AA59" s="297" t="s">
        <v>174</v>
      </c>
      <c r="AB59" s="511"/>
      <c r="AC59" s="203" t="s">
        <v>173</v>
      </c>
      <c r="AD59" s="511"/>
      <c r="AE59" s="203" t="s">
        <v>175</v>
      </c>
      <c r="AF59" s="489" t="s">
        <v>176</v>
      </c>
      <c r="AG59" s="490" t="str">
        <f t="shared" si="5"/>
        <v/>
      </c>
      <c r="AH59" s="491" t="s">
        <v>177</v>
      </c>
      <c r="AI59" s="492" t="str">
        <f t="shared" si="8"/>
        <v/>
      </c>
      <c r="AJ59" s="176"/>
      <c r="AK59" s="512" t="str">
        <f t="shared" si="6"/>
        <v>○</v>
      </c>
      <c r="AL59" s="513" t="str">
        <f t="shared" si="7"/>
        <v/>
      </c>
      <c r="AM59" s="514"/>
      <c r="AN59" s="514"/>
      <c r="AO59" s="514"/>
      <c r="AP59" s="514"/>
      <c r="AQ59" s="514"/>
      <c r="AR59" s="514"/>
      <c r="AS59" s="514"/>
      <c r="AT59" s="514"/>
      <c r="AU59" s="515"/>
    </row>
    <row r="60" spans="1:47" ht="33" customHeight="1" thickBot="1">
      <c r="A60" s="479">
        <f t="shared" si="2"/>
        <v>49</v>
      </c>
      <c r="B60" s="765" t="str">
        <f>IF('(入力①) 基本情報入力シート'!C81="","",'(入力①) 基本情報入力シート'!C81)</f>
        <v/>
      </c>
      <c r="C60" s="766" t="str">
        <f>IF('(入力①) 基本情報入力シート'!D81="","",'(入力①) 基本情報入力シート'!D81)</f>
        <v/>
      </c>
      <c r="D60" s="766" t="str">
        <f>IF('(入力①) 基本情報入力シート'!E81="","",'(入力①) 基本情報入力シート'!E81)</f>
        <v/>
      </c>
      <c r="E60" s="766" t="str">
        <f>IF('(入力①) 基本情報入力シート'!F81="","",'(入力①) 基本情報入力シート'!F81)</f>
        <v/>
      </c>
      <c r="F60" s="766" t="str">
        <f>IF('(入力①) 基本情報入力シート'!G81="","",'(入力①) 基本情報入力シート'!G81)</f>
        <v/>
      </c>
      <c r="G60" s="766" t="str">
        <f>IF('(入力①) 基本情報入力シート'!H81="","",'(入力①) 基本情報入力シート'!H81)</f>
        <v/>
      </c>
      <c r="H60" s="766" t="str">
        <f>IF('(入力①) 基本情報入力シート'!I81="","",'(入力①) 基本情報入力シート'!I81)</f>
        <v/>
      </c>
      <c r="I60" s="766" t="str">
        <f>IF('(入力①) 基本情報入力シート'!J81="","",'(入力①) 基本情報入力シート'!J81)</f>
        <v/>
      </c>
      <c r="J60" s="766" t="str">
        <f>IF('(入力①) 基本情報入力シート'!K81="","",'(入力①) 基本情報入力シート'!K81)</f>
        <v/>
      </c>
      <c r="K60" s="767" t="str">
        <f>IF('(入力①) 基本情報入力シート'!L81="","",'(入力①) 基本情報入力シート'!L81)</f>
        <v/>
      </c>
      <c r="L60" s="768" t="str">
        <f>IF('(入力①) 基本情報入力シート'!M81="","",'(入力①) 基本情報入力シート'!M81)</f>
        <v/>
      </c>
      <c r="M60" s="768" t="str">
        <f>IF('(入力①) 基本情報入力シート'!R81="","",'(入力①) 基本情報入力シート'!R81)</f>
        <v/>
      </c>
      <c r="N60" s="768" t="str">
        <f>IF('(入力①) 基本情報入力シート'!W81="","",'(入力①) 基本情報入力シート'!W81)</f>
        <v/>
      </c>
      <c r="O60" s="768" t="str">
        <f>IF('(入力①) 基本情報入力シート'!X81="","",'(入力①) 基本情報入力シート'!X81)</f>
        <v/>
      </c>
      <c r="P60" s="769" t="str">
        <f>IF('(入力①) 基本情報入力シート'!Y81="","",'(入力①) 基本情報入力シート'!Y81)</f>
        <v/>
      </c>
      <c r="Q60" s="770" t="str">
        <f>IF('(入力①) 基本情報入力シート'!Z81="","",'(入力①) 基本情報入力シート'!Z81)</f>
        <v/>
      </c>
      <c r="R60" s="771" t="str">
        <f>IF('(入力①) 基本情報入力シート'!AA81="","",'(入力①) 基本情報入力シート'!AA81)</f>
        <v/>
      </c>
      <c r="S60" s="508"/>
      <c r="T60" s="509"/>
      <c r="U60" s="510" t="str">
        <f>IF(P60="","",VLOOKUP(P60,【参考】数式用!$A$5:$I$38,MATCH(T60,【参考】数式用!$H$4:$I$4,0)+7,0))</f>
        <v/>
      </c>
      <c r="V60" s="609"/>
      <c r="W60" s="204" t="s">
        <v>172</v>
      </c>
      <c r="X60" s="511"/>
      <c r="Y60" s="203" t="s">
        <v>173</v>
      </c>
      <c r="Z60" s="511"/>
      <c r="AA60" s="297" t="s">
        <v>174</v>
      </c>
      <c r="AB60" s="511"/>
      <c r="AC60" s="203" t="s">
        <v>173</v>
      </c>
      <c r="AD60" s="511"/>
      <c r="AE60" s="203" t="s">
        <v>175</v>
      </c>
      <c r="AF60" s="489" t="s">
        <v>176</v>
      </c>
      <c r="AG60" s="490" t="str">
        <f t="shared" si="5"/>
        <v/>
      </c>
      <c r="AH60" s="491" t="s">
        <v>177</v>
      </c>
      <c r="AI60" s="492" t="str">
        <f t="shared" si="8"/>
        <v/>
      </c>
      <c r="AJ60" s="176"/>
      <c r="AK60" s="512" t="str">
        <f t="shared" si="6"/>
        <v>○</v>
      </c>
      <c r="AL60" s="513" t="str">
        <f t="shared" si="7"/>
        <v/>
      </c>
      <c r="AM60" s="514"/>
      <c r="AN60" s="514"/>
      <c r="AO60" s="514"/>
      <c r="AP60" s="514"/>
      <c r="AQ60" s="514"/>
      <c r="AR60" s="514"/>
      <c r="AS60" s="514"/>
      <c r="AT60" s="514"/>
      <c r="AU60" s="515"/>
    </row>
    <row r="61" spans="1:47" ht="33" customHeight="1" thickBot="1">
      <c r="A61" s="479">
        <f t="shared" si="2"/>
        <v>50</v>
      </c>
      <c r="B61" s="765" t="str">
        <f>IF('(入力①) 基本情報入力シート'!C82="","",'(入力①) 基本情報入力シート'!C82)</f>
        <v/>
      </c>
      <c r="C61" s="766" t="str">
        <f>IF('(入力①) 基本情報入力シート'!D82="","",'(入力①) 基本情報入力シート'!D82)</f>
        <v/>
      </c>
      <c r="D61" s="766" t="str">
        <f>IF('(入力①) 基本情報入力シート'!E82="","",'(入力①) 基本情報入力シート'!E82)</f>
        <v/>
      </c>
      <c r="E61" s="766" t="str">
        <f>IF('(入力①) 基本情報入力シート'!F82="","",'(入力①) 基本情報入力シート'!F82)</f>
        <v/>
      </c>
      <c r="F61" s="766" t="str">
        <f>IF('(入力①) 基本情報入力シート'!G82="","",'(入力①) 基本情報入力シート'!G82)</f>
        <v/>
      </c>
      <c r="G61" s="766" t="str">
        <f>IF('(入力①) 基本情報入力シート'!H82="","",'(入力①) 基本情報入力シート'!H82)</f>
        <v/>
      </c>
      <c r="H61" s="766" t="str">
        <f>IF('(入力①) 基本情報入力シート'!I82="","",'(入力①) 基本情報入力シート'!I82)</f>
        <v/>
      </c>
      <c r="I61" s="766" t="str">
        <f>IF('(入力①) 基本情報入力シート'!J82="","",'(入力①) 基本情報入力シート'!J82)</f>
        <v/>
      </c>
      <c r="J61" s="766" t="str">
        <f>IF('(入力①) 基本情報入力シート'!K82="","",'(入力①) 基本情報入力シート'!K82)</f>
        <v/>
      </c>
      <c r="K61" s="767" t="str">
        <f>IF('(入力①) 基本情報入力シート'!L82="","",'(入力①) 基本情報入力シート'!L82)</f>
        <v/>
      </c>
      <c r="L61" s="768" t="str">
        <f>IF('(入力①) 基本情報入力シート'!M82="","",'(入力①) 基本情報入力シート'!M82)</f>
        <v/>
      </c>
      <c r="M61" s="768" t="str">
        <f>IF('(入力①) 基本情報入力シート'!R82="","",'(入力①) 基本情報入力シート'!R82)</f>
        <v/>
      </c>
      <c r="N61" s="768" t="str">
        <f>IF('(入力①) 基本情報入力シート'!W82="","",'(入力①) 基本情報入力シート'!W82)</f>
        <v/>
      </c>
      <c r="O61" s="768" t="str">
        <f>IF('(入力①) 基本情報入力シート'!X82="","",'(入力①) 基本情報入力シート'!X82)</f>
        <v/>
      </c>
      <c r="P61" s="769" t="str">
        <f>IF('(入力①) 基本情報入力シート'!Y82="","",'(入力①) 基本情報入力シート'!Y82)</f>
        <v/>
      </c>
      <c r="Q61" s="770" t="str">
        <f>IF('(入力①) 基本情報入力シート'!Z82="","",'(入力①) 基本情報入力シート'!Z82)</f>
        <v/>
      </c>
      <c r="R61" s="771" t="str">
        <f>IF('(入力①) 基本情報入力シート'!AA82="","",'(入力①) 基本情報入力シート'!AA82)</f>
        <v/>
      </c>
      <c r="S61" s="508"/>
      <c r="T61" s="509"/>
      <c r="U61" s="510" t="str">
        <f>IF(P61="","",VLOOKUP(P61,【参考】数式用!$A$5:$I$38,MATCH(T61,【参考】数式用!$H$4:$I$4,0)+7,0))</f>
        <v/>
      </c>
      <c r="V61" s="609"/>
      <c r="W61" s="204" t="s">
        <v>172</v>
      </c>
      <c r="X61" s="511"/>
      <c r="Y61" s="203" t="s">
        <v>173</v>
      </c>
      <c r="Z61" s="511"/>
      <c r="AA61" s="297" t="s">
        <v>174</v>
      </c>
      <c r="AB61" s="511"/>
      <c r="AC61" s="203" t="s">
        <v>173</v>
      </c>
      <c r="AD61" s="511"/>
      <c r="AE61" s="203" t="s">
        <v>175</v>
      </c>
      <c r="AF61" s="489" t="s">
        <v>176</v>
      </c>
      <c r="AG61" s="490" t="str">
        <f t="shared" si="5"/>
        <v/>
      </c>
      <c r="AH61" s="491" t="s">
        <v>177</v>
      </c>
      <c r="AI61" s="492" t="str">
        <f t="shared" si="8"/>
        <v/>
      </c>
      <c r="AJ61" s="176"/>
      <c r="AK61" s="512" t="str">
        <f t="shared" si="6"/>
        <v>○</v>
      </c>
      <c r="AL61" s="513" t="str">
        <f t="shared" si="7"/>
        <v/>
      </c>
      <c r="AM61" s="514"/>
      <c r="AN61" s="514"/>
      <c r="AO61" s="514"/>
      <c r="AP61" s="514"/>
      <c r="AQ61" s="514"/>
      <c r="AR61" s="514"/>
      <c r="AS61" s="514"/>
      <c r="AT61" s="514"/>
      <c r="AU61" s="515"/>
    </row>
    <row r="62" spans="1:47" ht="33" customHeight="1" thickBot="1">
      <c r="A62" s="479">
        <f t="shared" si="2"/>
        <v>51</v>
      </c>
      <c r="B62" s="765" t="str">
        <f>IF('(入力①) 基本情報入力シート'!C83="","",'(入力①) 基本情報入力シート'!C83)</f>
        <v/>
      </c>
      <c r="C62" s="766" t="str">
        <f>IF('(入力①) 基本情報入力シート'!D83="","",'(入力①) 基本情報入力シート'!D83)</f>
        <v/>
      </c>
      <c r="D62" s="766" t="str">
        <f>IF('(入力①) 基本情報入力シート'!E83="","",'(入力①) 基本情報入力シート'!E83)</f>
        <v/>
      </c>
      <c r="E62" s="766" t="str">
        <f>IF('(入力①) 基本情報入力シート'!F83="","",'(入力①) 基本情報入力シート'!F83)</f>
        <v/>
      </c>
      <c r="F62" s="766" t="str">
        <f>IF('(入力①) 基本情報入力シート'!G83="","",'(入力①) 基本情報入力シート'!G83)</f>
        <v/>
      </c>
      <c r="G62" s="766" t="str">
        <f>IF('(入力①) 基本情報入力シート'!H83="","",'(入力①) 基本情報入力シート'!H83)</f>
        <v/>
      </c>
      <c r="H62" s="766" t="str">
        <f>IF('(入力①) 基本情報入力シート'!I83="","",'(入力①) 基本情報入力シート'!I83)</f>
        <v/>
      </c>
      <c r="I62" s="766" t="str">
        <f>IF('(入力①) 基本情報入力シート'!J83="","",'(入力①) 基本情報入力シート'!J83)</f>
        <v/>
      </c>
      <c r="J62" s="766" t="str">
        <f>IF('(入力①) 基本情報入力シート'!K83="","",'(入力①) 基本情報入力シート'!K83)</f>
        <v/>
      </c>
      <c r="K62" s="767" t="str">
        <f>IF('(入力①) 基本情報入力シート'!L83="","",'(入力①) 基本情報入力シート'!L83)</f>
        <v/>
      </c>
      <c r="L62" s="768" t="str">
        <f>IF('(入力①) 基本情報入力シート'!M83="","",'(入力①) 基本情報入力シート'!M83)</f>
        <v/>
      </c>
      <c r="M62" s="768" t="str">
        <f>IF('(入力①) 基本情報入力シート'!R83="","",'(入力①) 基本情報入力シート'!R83)</f>
        <v/>
      </c>
      <c r="N62" s="768" t="str">
        <f>IF('(入力①) 基本情報入力シート'!W83="","",'(入力①) 基本情報入力シート'!W83)</f>
        <v/>
      </c>
      <c r="O62" s="768" t="str">
        <f>IF('(入力①) 基本情報入力シート'!X83="","",'(入力①) 基本情報入力シート'!X83)</f>
        <v/>
      </c>
      <c r="P62" s="769" t="str">
        <f>IF('(入力①) 基本情報入力シート'!Y83="","",'(入力①) 基本情報入力シート'!Y83)</f>
        <v/>
      </c>
      <c r="Q62" s="770" t="str">
        <f>IF('(入力①) 基本情報入力シート'!Z83="","",'(入力①) 基本情報入力シート'!Z83)</f>
        <v/>
      </c>
      <c r="R62" s="771" t="str">
        <f>IF('(入力①) 基本情報入力シート'!AA83="","",'(入力①) 基本情報入力シート'!AA83)</f>
        <v/>
      </c>
      <c r="S62" s="508"/>
      <c r="T62" s="509"/>
      <c r="U62" s="510" t="str">
        <f>IF(P62="","",VLOOKUP(P62,【参考】数式用!$A$5:$I$38,MATCH(T62,【参考】数式用!$H$4:$I$4,0)+7,0))</f>
        <v/>
      </c>
      <c r="V62" s="609"/>
      <c r="W62" s="204" t="s">
        <v>172</v>
      </c>
      <c r="X62" s="511"/>
      <c r="Y62" s="203" t="s">
        <v>173</v>
      </c>
      <c r="Z62" s="511"/>
      <c r="AA62" s="297" t="s">
        <v>174</v>
      </c>
      <c r="AB62" s="511"/>
      <c r="AC62" s="203" t="s">
        <v>173</v>
      </c>
      <c r="AD62" s="511"/>
      <c r="AE62" s="203" t="s">
        <v>175</v>
      </c>
      <c r="AF62" s="489" t="s">
        <v>176</v>
      </c>
      <c r="AG62" s="490" t="str">
        <f t="shared" si="5"/>
        <v/>
      </c>
      <c r="AH62" s="491" t="s">
        <v>177</v>
      </c>
      <c r="AI62" s="492" t="str">
        <f t="shared" si="8"/>
        <v/>
      </c>
      <c r="AJ62" s="176"/>
      <c r="AK62" s="512" t="str">
        <f t="shared" si="6"/>
        <v>○</v>
      </c>
      <c r="AL62" s="513" t="str">
        <f t="shared" si="7"/>
        <v/>
      </c>
      <c r="AM62" s="514"/>
      <c r="AN62" s="514"/>
      <c r="AO62" s="514"/>
      <c r="AP62" s="514"/>
      <c r="AQ62" s="514"/>
      <c r="AR62" s="514"/>
      <c r="AS62" s="514"/>
      <c r="AT62" s="514"/>
      <c r="AU62" s="515"/>
    </row>
    <row r="63" spans="1:47" ht="33" customHeight="1" thickBot="1">
      <c r="A63" s="479">
        <f t="shared" si="2"/>
        <v>52</v>
      </c>
      <c r="B63" s="765" t="str">
        <f>IF('(入力①) 基本情報入力シート'!C84="","",'(入力①) 基本情報入力シート'!C84)</f>
        <v/>
      </c>
      <c r="C63" s="766" t="str">
        <f>IF('(入力①) 基本情報入力シート'!D84="","",'(入力①) 基本情報入力シート'!D84)</f>
        <v/>
      </c>
      <c r="D63" s="766" t="str">
        <f>IF('(入力①) 基本情報入力シート'!E84="","",'(入力①) 基本情報入力シート'!E84)</f>
        <v/>
      </c>
      <c r="E63" s="766" t="str">
        <f>IF('(入力①) 基本情報入力シート'!F84="","",'(入力①) 基本情報入力シート'!F84)</f>
        <v/>
      </c>
      <c r="F63" s="766" t="str">
        <f>IF('(入力①) 基本情報入力シート'!G84="","",'(入力①) 基本情報入力シート'!G84)</f>
        <v/>
      </c>
      <c r="G63" s="766" t="str">
        <f>IF('(入力①) 基本情報入力シート'!H84="","",'(入力①) 基本情報入力シート'!H84)</f>
        <v/>
      </c>
      <c r="H63" s="766" t="str">
        <f>IF('(入力①) 基本情報入力シート'!I84="","",'(入力①) 基本情報入力シート'!I84)</f>
        <v/>
      </c>
      <c r="I63" s="766" t="str">
        <f>IF('(入力①) 基本情報入力シート'!J84="","",'(入力①) 基本情報入力シート'!J84)</f>
        <v/>
      </c>
      <c r="J63" s="766" t="str">
        <f>IF('(入力①) 基本情報入力シート'!K84="","",'(入力①) 基本情報入力シート'!K84)</f>
        <v/>
      </c>
      <c r="K63" s="767" t="str">
        <f>IF('(入力①) 基本情報入力シート'!L84="","",'(入力①) 基本情報入力シート'!L84)</f>
        <v/>
      </c>
      <c r="L63" s="768" t="str">
        <f>IF('(入力①) 基本情報入力シート'!M84="","",'(入力①) 基本情報入力シート'!M84)</f>
        <v/>
      </c>
      <c r="M63" s="768" t="str">
        <f>IF('(入力①) 基本情報入力シート'!R84="","",'(入力①) 基本情報入力シート'!R84)</f>
        <v/>
      </c>
      <c r="N63" s="768" t="str">
        <f>IF('(入力①) 基本情報入力シート'!W84="","",'(入力①) 基本情報入力シート'!W84)</f>
        <v/>
      </c>
      <c r="O63" s="768" t="str">
        <f>IF('(入力①) 基本情報入力シート'!X84="","",'(入力①) 基本情報入力シート'!X84)</f>
        <v/>
      </c>
      <c r="P63" s="769" t="str">
        <f>IF('(入力①) 基本情報入力シート'!Y84="","",'(入力①) 基本情報入力シート'!Y84)</f>
        <v/>
      </c>
      <c r="Q63" s="770" t="str">
        <f>IF('(入力①) 基本情報入力シート'!Z84="","",'(入力①) 基本情報入力シート'!Z84)</f>
        <v/>
      </c>
      <c r="R63" s="771" t="str">
        <f>IF('(入力①) 基本情報入力シート'!AA84="","",'(入力①) 基本情報入力シート'!AA84)</f>
        <v/>
      </c>
      <c r="S63" s="508"/>
      <c r="T63" s="509"/>
      <c r="U63" s="510" t="str">
        <f>IF(P63="","",VLOOKUP(P63,【参考】数式用!$A$5:$I$38,MATCH(T63,【参考】数式用!$H$4:$I$4,0)+7,0))</f>
        <v/>
      </c>
      <c r="V63" s="609"/>
      <c r="W63" s="204" t="s">
        <v>172</v>
      </c>
      <c r="X63" s="511"/>
      <c r="Y63" s="203" t="s">
        <v>173</v>
      </c>
      <c r="Z63" s="511"/>
      <c r="AA63" s="297" t="s">
        <v>174</v>
      </c>
      <c r="AB63" s="511"/>
      <c r="AC63" s="203" t="s">
        <v>173</v>
      </c>
      <c r="AD63" s="511"/>
      <c r="AE63" s="203" t="s">
        <v>175</v>
      </c>
      <c r="AF63" s="489" t="s">
        <v>176</v>
      </c>
      <c r="AG63" s="490" t="str">
        <f t="shared" si="5"/>
        <v/>
      </c>
      <c r="AH63" s="491" t="s">
        <v>177</v>
      </c>
      <c r="AI63" s="492" t="str">
        <f t="shared" si="8"/>
        <v/>
      </c>
      <c r="AJ63" s="176"/>
      <c r="AK63" s="512" t="str">
        <f t="shared" si="6"/>
        <v>○</v>
      </c>
      <c r="AL63" s="513" t="str">
        <f t="shared" si="7"/>
        <v/>
      </c>
      <c r="AM63" s="514"/>
      <c r="AN63" s="514"/>
      <c r="AO63" s="514"/>
      <c r="AP63" s="514"/>
      <c r="AQ63" s="514"/>
      <c r="AR63" s="514"/>
      <c r="AS63" s="514"/>
      <c r="AT63" s="514"/>
      <c r="AU63" s="515"/>
    </row>
    <row r="64" spans="1:47" ht="33" customHeight="1" thickBot="1">
      <c r="A64" s="479">
        <f t="shared" si="2"/>
        <v>53</v>
      </c>
      <c r="B64" s="765" t="str">
        <f>IF('(入力①) 基本情報入力シート'!C85="","",'(入力①) 基本情報入力シート'!C85)</f>
        <v/>
      </c>
      <c r="C64" s="766" t="str">
        <f>IF('(入力①) 基本情報入力シート'!D85="","",'(入力①) 基本情報入力シート'!D85)</f>
        <v/>
      </c>
      <c r="D64" s="766" t="str">
        <f>IF('(入力①) 基本情報入力シート'!E85="","",'(入力①) 基本情報入力シート'!E85)</f>
        <v/>
      </c>
      <c r="E64" s="766" t="str">
        <f>IF('(入力①) 基本情報入力シート'!F85="","",'(入力①) 基本情報入力シート'!F85)</f>
        <v/>
      </c>
      <c r="F64" s="766" t="str">
        <f>IF('(入力①) 基本情報入力シート'!G85="","",'(入力①) 基本情報入力シート'!G85)</f>
        <v/>
      </c>
      <c r="G64" s="766" t="str">
        <f>IF('(入力①) 基本情報入力シート'!H85="","",'(入力①) 基本情報入力シート'!H85)</f>
        <v/>
      </c>
      <c r="H64" s="766" t="str">
        <f>IF('(入力①) 基本情報入力シート'!I85="","",'(入力①) 基本情報入力シート'!I85)</f>
        <v/>
      </c>
      <c r="I64" s="766" t="str">
        <f>IF('(入力①) 基本情報入力シート'!J85="","",'(入力①) 基本情報入力シート'!J85)</f>
        <v/>
      </c>
      <c r="J64" s="766" t="str">
        <f>IF('(入力①) 基本情報入力シート'!K85="","",'(入力①) 基本情報入力シート'!K85)</f>
        <v/>
      </c>
      <c r="K64" s="767" t="str">
        <f>IF('(入力①) 基本情報入力シート'!L85="","",'(入力①) 基本情報入力シート'!L85)</f>
        <v/>
      </c>
      <c r="L64" s="768" t="str">
        <f>IF('(入力①) 基本情報入力シート'!M85="","",'(入力①) 基本情報入力シート'!M85)</f>
        <v/>
      </c>
      <c r="M64" s="768" t="str">
        <f>IF('(入力①) 基本情報入力シート'!R85="","",'(入力①) 基本情報入力シート'!R85)</f>
        <v/>
      </c>
      <c r="N64" s="768" t="str">
        <f>IF('(入力①) 基本情報入力シート'!W85="","",'(入力①) 基本情報入力シート'!W85)</f>
        <v/>
      </c>
      <c r="O64" s="768" t="str">
        <f>IF('(入力①) 基本情報入力シート'!X85="","",'(入力①) 基本情報入力シート'!X85)</f>
        <v/>
      </c>
      <c r="P64" s="769" t="str">
        <f>IF('(入力①) 基本情報入力シート'!Y85="","",'(入力①) 基本情報入力シート'!Y85)</f>
        <v/>
      </c>
      <c r="Q64" s="770" t="str">
        <f>IF('(入力①) 基本情報入力シート'!Z85="","",'(入力①) 基本情報入力シート'!Z85)</f>
        <v/>
      </c>
      <c r="R64" s="771" t="str">
        <f>IF('(入力①) 基本情報入力シート'!AA85="","",'(入力①) 基本情報入力シート'!AA85)</f>
        <v/>
      </c>
      <c r="S64" s="508"/>
      <c r="T64" s="509"/>
      <c r="U64" s="510" t="str">
        <f>IF(P64="","",VLOOKUP(P64,【参考】数式用!$A$5:$I$38,MATCH(T64,【参考】数式用!$H$4:$I$4,0)+7,0))</f>
        <v/>
      </c>
      <c r="V64" s="609"/>
      <c r="W64" s="204" t="s">
        <v>172</v>
      </c>
      <c r="X64" s="511"/>
      <c r="Y64" s="203" t="s">
        <v>173</v>
      </c>
      <c r="Z64" s="511"/>
      <c r="AA64" s="297" t="s">
        <v>174</v>
      </c>
      <c r="AB64" s="511"/>
      <c r="AC64" s="203" t="s">
        <v>173</v>
      </c>
      <c r="AD64" s="511"/>
      <c r="AE64" s="203" t="s">
        <v>175</v>
      </c>
      <c r="AF64" s="489" t="s">
        <v>176</v>
      </c>
      <c r="AG64" s="490" t="str">
        <f t="shared" si="5"/>
        <v/>
      </c>
      <c r="AH64" s="491" t="s">
        <v>177</v>
      </c>
      <c r="AI64" s="492" t="str">
        <f t="shared" si="8"/>
        <v/>
      </c>
      <c r="AJ64" s="176"/>
      <c r="AK64" s="512" t="str">
        <f t="shared" si="6"/>
        <v>○</v>
      </c>
      <c r="AL64" s="513" t="str">
        <f t="shared" si="7"/>
        <v/>
      </c>
      <c r="AM64" s="514"/>
      <c r="AN64" s="514"/>
      <c r="AO64" s="514"/>
      <c r="AP64" s="514"/>
      <c r="AQ64" s="514"/>
      <c r="AR64" s="514"/>
      <c r="AS64" s="514"/>
      <c r="AT64" s="514"/>
      <c r="AU64" s="515"/>
    </row>
    <row r="65" spans="1:47" ht="33" customHeight="1" thickBot="1">
      <c r="A65" s="479">
        <f t="shared" si="2"/>
        <v>54</v>
      </c>
      <c r="B65" s="765" t="str">
        <f>IF('(入力①) 基本情報入力シート'!C86="","",'(入力①) 基本情報入力シート'!C86)</f>
        <v/>
      </c>
      <c r="C65" s="766" t="str">
        <f>IF('(入力①) 基本情報入力シート'!D86="","",'(入力①) 基本情報入力シート'!D86)</f>
        <v/>
      </c>
      <c r="D65" s="766" t="str">
        <f>IF('(入力①) 基本情報入力シート'!E86="","",'(入力①) 基本情報入力シート'!E86)</f>
        <v/>
      </c>
      <c r="E65" s="766" t="str">
        <f>IF('(入力①) 基本情報入力シート'!F86="","",'(入力①) 基本情報入力シート'!F86)</f>
        <v/>
      </c>
      <c r="F65" s="766" t="str">
        <f>IF('(入力①) 基本情報入力シート'!G86="","",'(入力①) 基本情報入力シート'!G86)</f>
        <v/>
      </c>
      <c r="G65" s="766" t="str">
        <f>IF('(入力①) 基本情報入力シート'!H86="","",'(入力①) 基本情報入力シート'!H86)</f>
        <v/>
      </c>
      <c r="H65" s="766" t="str">
        <f>IF('(入力①) 基本情報入力シート'!I86="","",'(入力①) 基本情報入力シート'!I86)</f>
        <v/>
      </c>
      <c r="I65" s="766" t="str">
        <f>IF('(入力①) 基本情報入力シート'!J86="","",'(入力①) 基本情報入力シート'!J86)</f>
        <v/>
      </c>
      <c r="J65" s="766" t="str">
        <f>IF('(入力①) 基本情報入力シート'!K86="","",'(入力①) 基本情報入力シート'!K86)</f>
        <v/>
      </c>
      <c r="K65" s="767" t="str">
        <f>IF('(入力①) 基本情報入力シート'!L86="","",'(入力①) 基本情報入力シート'!L86)</f>
        <v/>
      </c>
      <c r="L65" s="768" t="str">
        <f>IF('(入力①) 基本情報入力シート'!M86="","",'(入力①) 基本情報入力シート'!M86)</f>
        <v/>
      </c>
      <c r="M65" s="768" t="str">
        <f>IF('(入力①) 基本情報入力シート'!R86="","",'(入力①) 基本情報入力シート'!R86)</f>
        <v/>
      </c>
      <c r="N65" s="768" t="str">
        <f>IF('(入力①) 基本情報入力シート'!W86="","",'(入力①) 基本情報入力シート'!W86)</f>
        <v/>
      </c>
      <c r="O65" s="768" t="str">
        <f>IF('(入力①) 基本情報入力シート'!X86="","",'(入力①) 基本情報入力シート'!X86)</f>
        <v/>
      </c>
      <c r="P65" s="769" t="str">
        <f>IF('(入力①) 基本情報入力シート'!Y86="","",'(入力①) 基本情報入力シート'!Y86)</f>
        <v/>
      </c>
      <c r="Q65" s="770" t="str">
        <f>IF('(入力①) 基本情報入力シート'!Z86="","",'(入力①) 基本情報入力シート'!Z86)</f>
        <v/>
      </c>
      <c r="R65" s="771" t="str">
        <f>IF('(入力①) 基本情報入力シート'!AA86="","",'(入力①) 基本情報入力シート'!AA86)</f>
        <v/>
      </c>
      <c r="S65" s="508"/>
      <c r="T65" s="509"/>
      <c r="U65" s="510" t="str">
        <f>IF(P65="","",VLOOKUP(P65,【参考】数式用!$A$5:$I$38,MATCH(T65,【参考】数式用!$H$4:$I$4,0)+7,0))</f>
        <v/>
      </c>
      <c r="V65" s="609"/>
      <c r="W65" s="204" t="s">
        <v>172</v>
      </c>
      <c r="X65" s="511"/>
      <c r="Y65" s="203" t="s">
        <v>173</v>
      </c>
      <c r="Z65" s="511"/>
      <c r="AA65" s="297" t="s">
        <v>174</v>
      </c>
      <c r="AB65" s="511"/>
      <c r="AC65" s="203" t="s">
        <v>173</v>
      </c>
      <c r="AD65" s="511"/>
      <c r="AE65" s="203" t="s">
        <v>175</v>
      </c>
      <c r="AF65" s="489" t="s">
        <v>176</v>
      </c>
      <c r="AG65" s="490" t="str">
        <f t="shared" si="5"/>
        <v/>
      </c>
      <c r="AH65" s="491" t="s">
        <v>177</v>
      </c>
      <c r="AI65" s="492" t="str">
        <f t="shared" si="8"/>
        <v/>
      </c>
      <c r="AJ65" s="176"/>
      <c r="AK65" s="512" t="str">
        <f t="shared" si="6"/>
        <v>○</v>
      </c>
      <c r="AL65" s="513" t="str">
        <f t="shared" si="7"/>
        <v/>
      </c>
      <c r="AM65" s="514"/>
      <c r="AN65" s="514"/>
      <c r="AO65" s="514"/>
      <c r="AP65" s="514"/>
      <c r="AQ65" s="514"/>
      <c r="AR65" s="514"/>
      <c r="AS65" s="514"/>
      <c r="AT65" s="514"/>
      <c r="AU65" s="515"/>
    </row>
    <row r="66" spans="1:47" ht="33" customHeight="1" thickBot="1">
      <c r="A66" s="479">
        <f t="shared" si="2"/>
        <v>55</v>
      </c>
      <c r="B66" s="765" t="str">
        <f>IF('(入力①) 基本情報入力シート'!C87="","",'(入力①) 基本情報入力シート'!C87)</f>
        <v/>
      </c>
      <c r="C66" s="766" t="str">
        <f>IF('(入力①) 基本情報入力シート'!D87="","",'(入力①) 基本情報入力シート'!D87)</f>
        <v/>
      </c>
      <c r="D66" s="766" t="str">
        <f>IF('(入力①) 基本情報入力シート'!E87="","",'(入力①) 基本情報入力シート'!E87)</f>
        <v/>
      </c>
      <c r="E66" s="766" t="str">
        <f>IF('(入力①) 基本情報入力シート'!F87="","",'(入力①) 基本情報入力シート'!F87)</f>
        <v/>
      </c>
      <c r="F66" s="766" t="str">
        <f>IF('(入力①) 基本情報入力シート'!G87="","",'(入力①) 基本情報入力シート'!G87)</f>
        <v/>
      </c>
      <c r="G66" s="766" t="str">
        <f>IF('(入力①) 基本情報入力シート'!H87="","",'(入力①) 基本情報入力シート'!H87)</f>
        <v/>
      </c>
      <c r="H66" s="766" t="str">
        <f>IF('(入力①) 基本情報入力シート'!I87="","",'(入力①) 基本情報入力シート'!I87)</f>
        <v/>
      </c>
      <c r="I66" s="766" t="str">
        <f>IF('(入力①) 基本情報入力シート'!J87="","",'(入力①) 基本情報入力シート'!J87)</f>
        <v/>
      </c>
      <c r="J66" s="766" t="str">
        <f>IF('(入力①) 基本情報入力シート'!K87="","",'(入力①) 基本情報入力シート'!K87)</f>
        <v/>
      </c>
      <c r="K66" s="767" t="str">
        <f>IF('(入力①) 基本情報入力シート'!L87="","",'(入力①) 基本情報入力シート'!L87)</f>
        <v/>
      </c>
      <c r="L66" s="768" t="str">
        <f>IF('(入力①) 基本情報入力シート'!M87="","",'(入力①) 基本情報入力シート'!M87)</f>
        <v/>
      </c>
      <c r="M66" s="768" t="str">
        <f>IF('(入力①) 基本情報入力シート'!R87="","",'(入力①) 基本情報入力シート'!R87)</f>
        <v/>
      </c>
      <c r="N66" s="768" t="str">
        <f>IF('(入力①) 基本情報入力シート'!W87="","",'(入力①) 基本情報入力シート'!W87)</f>
        <v/>
      </c>
      <c r="O66" s="768" t="str">
        <f>IF('(入力①) 基本情報入力シート'!X87="","",'(入力①) 基本情報入力シート'!X87)</f>
        <v/>
      </c>
      <c r="P66" s="769" t="str">
        <f>IF('(入力①) 基本情報入力シート'!Y87="","",'(入力①) 基本情報入力シート'!Y87)</f>
        <v/>
      </c>
      <c r="Q66" s="770" t="str">
        <f>IF('(入力①) 基本情報入力シート'!Z87="","",'(入力①) 基本情報入力シート'!Z87)</f>
        <v/>
      </c>
      <c r="R66" s="771" t="str">
        <f>IF('(入力①) 基本情報入力シート'!AA87="","",'(入力①) 基本情報入力シート'!AA87)</f>
        <v/>
      </c>
      <c r="S66" s="508"/>
      <c r="T66" s="509"/>
      <c r="U66" s="510" t="str">
        <f>IF(P66="","",VLOOKUP(P66,【参考】数式用!$A$5:$I$38,MATCH(T66,【参考】数式用!$H$4:$I$4,0)+7,0))</f>
        <v/>
      </c>
      <c r="V66" s="609"/>
      <c r="W66" s="204" t="s">
        <v>172</v>
      </c>
      <c r="X66" s="511"/>
      <c r="Y66" s="203" t="s">
        <v>173</v>
      </c>
      <c r="Z66" s="511"/>
      <c r="AA66" s="297" t="s">
        <v>174</v>
      </c>
      <c r="AB66" s="511"/>
      <c r="AC66" s="203" t="s">
        <v>173</v>
      </c>
      <c r="AD66" s="511"/>
      <c r="AE66" s="203" t="s">
        <v>175</v>
      </c>
      <c r="AF66" s="489" t="s">
        <v>176</v>
      </c>
      <c r="AG66" s="490" t="str">
        <f t="shared" si="5"/>
        <v/>
      </c>
      <c r="AH66" s="491" t="s">
        <v>177</v>
      </c>
      <c r="AI66" s="492" t="str">
        <f t="shared" si="8"/>
        <v/>
      </c>
      <c r="AJ66" s="176"/>
      <c r="AK66" s="512" t="str">
        <f t="shared" si="6"/>
        <v>○</v>
      </c>
      <c r="AL66" s="513" t="str">
        <f t="shared" si="7"/>
        <v/>
      </c>
      <c r="AM66" s="514"/>
      <c r="AN66" s="514"/>
      <c r="AO66" s="514"/>
      <c r="AP66" s="514"/>
      <c r="AQ66" s="514"/>
      <c r="AR66" s="514"/>
      <c r="AS66" s="514"/>
      <c r="AT66" s="514"/>
      <c r="AU66" s="515"/>
    </row>
    <row r="67" spans="1:47" ht="33" customHeight="1" thickBot="1">
      <c r="A67" s="479">
        <f t="shared" si="2"/>
        <v>56</v>
      </c>
      <c r="B67" s="765" t="str">
        <f>IF('(入力①) 基本情報入力シート'!C88="","",'(入力①) 基本情報入力シート'!C88)</f>
        <v/>
      </c>
      <c r="C67" s="766" t="str">
        <f>IF('(入力①) 基本情報入力シート'!D88="","",'(入力①) 基本情報入力シート'!D88)</f>
        <v/>
      </c>
      <c r="D67" s="766" t="str">
        <f>IF('(入力①) 基本情報入力シート'!E88="","",'(入力①) 基本情報入力シート'!E88)</f>
        <v/>
      </c>
      <c r="E67" s="766" t="str">
        <f>IF('(入力①) 基本情報入力シート'!F88="","",'(入力①) 基本情報入力シート'!F88)</f>
        <v/>
      </c>
      <c r="F67" s="766" t="str">
        <f>IF('(入力①) 基本情報入力シート'!G88="","",'(入力①) 基本情報入力シート'!G88)</f>
        <v/>
      </c>
      <c r="G67" s="766" t="str">
        <f>IF('(入力①) 基本情報入力シート'!H88="","",'(入力①) 基本情報入力シート'!H88)</f>
        <v/>
      </c>
      <c r="H67" s="766" t="str">
        <f>IF('(入力①) 基本情報入力シート'!I88="","",'(入力①) 基本情報入力シート'!I88)</f>
        <v/>
      </c>
      <c r="I67" s="766" t="str">
        <f>IF('(入力①) 基本情報入力シート'!J88="","",'(入力①) 基本情報入力シート'!J88)</f>
        <v/>
      </c>
      <c r="J67" s="766" t="str">
        <f>IF('(入力①) 基本情報入力シート'!K88="","",'(入力①) 基本情報入力シート'!K88)</f>
        <v/>
      </c>
      <c r="K67" s="767" t="str">
        <f>IF('(入力①) 基本情報入力シート'!L88="","",'(入力①) 基本情報入力シート'!L88)</f>
        <v/>
      </c>
      <c r="L67" s="768" t="str">
        <f>IF('(入力①) 基本情報入力シート'!M88="","",'(入力①) 基本情報入力シート'!M88)</f>
        <v/>
      </c>
      <c r="M67" s="768" t="str">
        <f>IF('(入力①) 基本情報入力シート'!R88="","",'(入力①) 基本情報入力シート'!R88)</f>
        <v/>
      </c>
      <c r="N67" s="768" t="str">
        <f>IF('(入力①) 基本情報入力シート'!W88="","",'(入力①) 基本情報入力シート'!W88)</f>
        <v/>
      </c>
      <c r="O67" s="768" t="str">
        <f>IF('(入力①) 基本情報入力シート'!X88="","",'(入力①) 基本情報入力シート'!X88)</f>
        <v/>
      </c>
      <c r="P67" s="769" t="str">
        <f>IF('(入力①) 基本情報入力シート'!Y88="","",'(入力①) 基本情報入力シート'!Y88)</f>
        <v/>
      </c>
      <c r="Q67" s="770" t="str">
        <f>IF('(入力①) 基本情報入力シート'!Z88="","",'(入力①) 基本情報入力シート'!Z88)</f>
        <v/>
      </c>
      <c r="R67" s="771" t="str">
        <f>IF('(入力①) 基本情報入力シート'!AA88="","",'(入力①) 基本情報入力シート'!AA88)</f>
        <v/>
      </c>
      <c r="S67" s="508"/>
      <c r="T67" s="509"/>
      <c r="U67" s="510" t="str">
        <f>IF(P67="","",VLOOKUP(P67,【参考】数式用!$A$5:$I$38,MATCH(T67,【参考】数式用!$H$4:$I$4,0)+7,0))</f>
        <v/>
      </c>
      <c r="V67" s="609"/>
      <c r="W67" s="204" t="s">
        <v>172</v>
      </c>
      <c r="X67" s="511"/>
      <c r="Y67" s="203" t="s">
        <v>173</v>
      </c>
      <c r="Z67" s="511"/>
      <c r="AA67" s="297" t="s">
        <v>174</v>
      </c>
      <c r="AB67" s="511"/>
      <c r="AC67" s="203" t="s">
        <v>173</v>
      </c>
      <c r="AD67" s="511"/>
      <c r="AE67" s="203" t="s">
        <v>175</v>
      </c>
      <c r="AF67" s="489" t="s">
        <v>176</v>
      </c>
      <c r="AG67" s="490" t="str">
        <f t="shared" si="5"/>
        <v/>
      </c>
      <c r="AH67" s="491" t="s">
        <v>177</v>
      </c>
      <c r="AI67" s="492" t="str">
        <f t="shared" si="8"/>
        <v/>
      </c>
      <c r="AJ67" s="176"/>
      <c r="AK67" s="512" t="str">
        <f t="shared" si="6"/>
        <v>○</v>
      </c>
      <c r="AL67" s="513" t="str">
        <f t="shared" si="7"/>
        <v/>
      </c>
      <c r="AM67" s="514"/>
      <c r="AN67" s="514"/>
      <c r="AO67" s="514"/>
      <c r="AP67" s="514"/>
      <c r="AQ67" s="514"/>
      <c r="AR67" s="514"/>
      <c r="AS67" s="514"/>
      <c r="AT67" s="514"/>
      <c r="AU67" s="515"/>
    </row>
    <row r="68" spans="1:47" ht="33" customHeight="1" thickBot="1">
      <c r="A68" s="479">
        <f t="shared" si="2"/>
        <v>57</v>
      </c>
      <c r="B68" s="765" t="str">
        <f>IF('(入力①) 基本情報入力シート'!C89="","",'(入力①) 基本情報入力シート'!C89)</f>
        <v/>
      </c>
      <c r="C68" s="766" t="str">
        <f>IF('(入力①) 基本情報入力シート'!D89="","",'(入力①) 基本情報入力シート'!D89)</f>
        <v/>
      </c>
      <c r="D68" s="766" t="str">
        <f>IF('(入力①) 基本情報入力シート'!E89="","",'(入力①) 基本情報入力シート'!E89)</f>
        <v/>
      </c>
      <c r="E68" s="766" t="str">
        <f>IF('(入力①) 基本情報入力シート'!F89="","",'(入力①) 基本情報入力シート'!F89)</f>
        <v/>
      </c>
      <c r="F68" s="766" t="str">
        <f>IF('(入力①) 基本情報入力シート'!G89="","",'(入力①) 基本情報入力シート'!G89)</f>
        <v/>
      </c>
      <c r="G68" s="766" t="str">
        <f>IF('(入力①) 基本情報入力シート'!H89="","",'(入力①) 基本情報入力シート'!H89)</f>
        <v/>
      </c>
      <c r="H68" s="766" t="str">
        <f>IF('(入力①) 基本情報入力シート'!I89="","",'(入力①) 基本情報入力シート'!I89)</f>
        <v/>
      </c>
      <c r="I68" s="766" t="str">
        <f>IF('(入力①) 基本情報入力シート'!J89="","",'(入力①) 基本情報入力シート'!J89)</f>
        <v/>
      </c>
      <c r="J68" s="766" t="str">
        <f>IF('(入力①) 基本情報入力シート'!K89="","",'(入力①) 基本情報入力シート'!K89)</f>
        <v/>
      </c>
      <c r="K68" s="767" t="str">
        <f>IF('(入力①) 基本情報入力シート'!L89="","",'(入力①) 基本情報入力シート'!L89)</f>
        <v/>
      </c>
      <c r="L68" s="768" t="str">
        <f>IF('(入力①) 基本情報入力シート'!M89="","",'(入力①) 基本情報入力シート'!M89)</f>
        <v/>
      </c>
      <c r="M68" s="768" t="str">
        <f>IF('(入力①) 基本情報入力シート'!R89="","",'(入力①) 基本情報入力シート'!R89)</f>
        <v/>
      </c>
      <c r="N68" s="768" t="str">
        <f>IF('(入力①) 基本情報入力シート'!W89="","",'(入力①) 基本情報入力シート'!W89)</f>
        <v/>
      </c>
      <c r="O68" s="768" t="str">
        <f>IF('(入力①) 基本情報入力シート'!X89="","",'(入力①) 基本情報入力シート'!X89)</f>
        <v/>
      </c>
      <c r="P68" s="769" t="str">
        <f>IF('(入力①) 基本情報入力シート'!Y89="","",'(入力①) 基本情報入力シート'!Y89)</f>
        <v/>
      </c>
      <c r="Q68" s="770" t="str">
        <f>IF('(入力①) 基本情報入力シート'!Z89="","",'(入力①) 基本情報入力シート'!Z89)</f>
        <v/>
      </c>
      <c r="R68" s="771" t="str">
        <f>IF('(入力①) 基本情報入力シート'!AA89="","",'(入力①) 基本情報入力シート'!AA89)</f>
        <v/>
      </c>
      <c r="S68" s="508"/>
      <c r="T68" s="509"/>
      <c r="U68" s="510" t="str">
        <f>IF(P68="","",VLOOKUP(P68,【参考】数式用!$A$5:$I$38,MATCH(T68,【参考】数式用!$H$4:$I$4,0)+7,0))</f>
        <v/>
      </c>
      <c r="V68" s="609"/>
      <c r="W68" s="204" t="s">
        <v>172</v>
      </c>
      <c r="X68" s="511"/>
      <c r="Y68" s="203" t="s">
        <v>173</v>
      </c>
      <c r="Z68" s="511"/>
      <c r="AA68" s="297" t="s">
        <v>174</v>
      </c>
      <c r="AB68" s="511"/>
      <c r="AC68" s="203" t="s">
        <v>173</v>
      </c>
      <c r="AD68" s="511"/>
      <c r="AE68" s="203" t="s">
        <v>175</v>
      </c>
      <c r="AF68" s="489" t="s">
        <v>176</v>
      </c>
      <c r="AG68" s="490" t="str">
        <f t="shared" si="5"/>
        <v/>
      </c>
      <c r="AH68" s="491" t="s">
        <v>177</v>
      </c>
      <c r="AI68" s="492" t="str">
        <f t="shared" si="8"/>
        <v/>
      </c>
      <c r="AJ68" s="176"/>
      <c r="AK68" s="512" t="str">
        <f t="shared" si="6"/>
        <v>○</v>
      </c>
      <c r="AL68" s="513" t="str">
        <f t="shared" si="7"/>
        <v/>
      </c>
      <c r="AM68" s="514"/>
      <c r="AN68" s="514"/>
      <c r="AO68" s="514"/>
      <c r="AP68" s="514"/>
      <c r="AQ68" s="514"/>
      <c r="AR68" s="514"/>
      <c r="AS68" s="514"/>
      <c r="AT68" s="514"/>
      <c r="AU68" s="515"/>
    </row>
    <row r="69" spans="1:47" ht="33" customHeight="1" thickBot="1">
      <c r="A69" s="479">
        <f t="shared" si="2"/>
        <v>58</v>
      </c>
      <c r="B69" s="765" t="str">
        <f>IF('(入力①) 基本情報入力シート'!C90="","",'(入力①) 基本情報入力シート'!C90)</f>
        <v/>
      </c>
      <c r="C69" s="766" t="str">
        <f>IF('(入力①) 基本情報入力シート'!D90="","",'(入力①) 基本情報入力シート'!D90)</f>
        <v/>
      </c>
      <c r="D69" s="766" t="str">
        <f>IF('(入力①) 基本情報入力シート'!E90="","",'(入力①) 基本情報入力シート'!E90)</f>
        <v/>
      </c>
      <c r="E69" s="766" t="str">
        <f>IF('(入力①) 基本情報入力シート'!F90="","",'(入力①) 基本情報入力シート'!F90)</f>
        <v/>
      </c>
      <c r="F69" s="766" t="str">
        <f>IF('(入力①) 基本情報入力シート'!G90="","",'(入力①) 基本情報入力シート'!G90)</f>
        <v/>
      </c>
      <c r="G69" s="766" t="str">
        <f>IF('(入力①) 基本情報入力シート'!H90="","",'(入力①) 基本情報入力シート'!H90)</f>
        <v/>
      </c>
      <c r="H69" s="766" t="str">
        <f>IF('(入力①) 基本情報入力シート'!I90="","",'(入力①) 基本情報入力シート'!I90)</f>
        <v/>
      </c>
      <c r="I69" s="766" t="str">
        <f>IF('(入力①) 基本情報入力シート'!J90="","",'(入力①) 基本情報入力シート'!J90)</f>
        <v/>
      </c>
      <c r="J69" s="766" t="str">
        <f>IF('(入力①) 基本情報入力シート'!K90="","",'(入力①) 基本情報入力シート'!K90)</f>
        <v/>
      </c>
      <c r="K69" s="767" t="str">
        <f>IF('(入力①) 基本情報入力シート'!L90="","",'(入力①) 基本情報入力シート'!L90)</f>
        <v/>
      </c>
      <c r="L69" s="768" t="str">
        <f>IF('(入力①) 基本情報入力シート'!M90="","",'(入力①) 基本情報入力シート'!M90)</f>
        <v/>
      </c>
      <c r="M69" s="768" t="str">
        <f>IF('(入力①) 基本情報入力シート'!R90="","",'(入力①) 基本情報入力シート'!R90)</f>
        <v/>
      </c>
      <c r="N69" s="768" t="str">
        <f>IF('(入力①) 基本情報入力シート'!W90="","",'(入力①) 基本情報入力シート'!W90)</f>
        <v/>
      </c>
      <c r="O69" s="768" t="str">
        <f>IF('(入力①) 基本情報入力シート'!X90="","",'(入力①) 基本情報入力シート'!X90)</f>
        <v/>
      </c>
      <c r="P69" s="769" t="str">
        <f>IF('(入力①) 基本情報入力シート'!Y90="","",'(入力①) 基本情報入力シート'!Y90)</f>
        <v/>
      </c>
      <c r="Q69" s="770" t="str">
        <f>IF('(入力①) 基本情報入力シート'!Z90="","",'(入力①) 基本情報入力シート'!Z90)</f>
        <v/>
      </c>
      <c r="R69" s="771" t="str">
        <f>IF('(入力①) 基本情報入力シート'!AA90="","",'(入力①) 基本情報入力シート'!AA90)</f>
        <v/>
      </c>
      <c r="S69" s="508"/>
      <c r="T69" s="509"/>
      <c r="U69" s="510" t="str">
        <f>IF(P69="","",VLOOKUP(P69,【参考】数式用!$A$5:$I$38,MATCH(T69,【参考】数式用!$H$4:$I$4,0)+7,0))</f>
        <v/>
      </c>
      <c r="V69" s="609"/>
      <c r="W69" s="204" t="s">
        <v>172</v>
      </c>
      <c r="X69" s="511"/>
      <c r="Y69" s="203" t="s">
        <v>173</v>
      </c>
      <c r="Z69" s="511"/>
      <c r="AA69" s="297" t="s">
        <v>174</v>
      </c>
      <c r="AB69" s="511"/>
      <c r="AC69" s="203" t="s">
        <v>173</v>
      </c>
      <c r="AD69" s="511"/>
      <c r="AE69" s="203" t="s">
        <v>175</v>
      </c>
      <c r="AF69" s="489" t="s">
        <v>176</v>
      </c>
      <c r="AG69" s="490" t="str">
        <f t="shared" si="5"/>
        <v/>
      </c>
      <c r="AH69" s="491" t="s">
        <v>177</v>
      </c>
      <c r="AI69" s="492" t="str">
        <f t="shared" si="8"/>
        <v/>
      </c>
      <c r="AJ69" s="176"/>
      <c r="AK69" s="512" t="str">
        <f t="shared" si="6"/>
        <v>○</v>
      </c>
      <c r="AL69" s="513" t="str">
        <f t="shared" si="7"/>
        <v/>
      </c>
      <c r="AM69" s="514"/>
      <c r="AN69" s="514"/>
      <c r="AO69" s="514"/>
      <c r="AP69" s="514"/>
      <c r="AQ69" s="514"/>
      <c r="AR69" s="514"/>
      <c r="AS69" s="514"/>
      <c r="AT69" s="514"/>
      <c r="AU69" s="515"/>
    </row>
    <row r="70" spans="1:47" ht="33" customHeight="1" thickBot="1">
      <c r="A70" s="479">
        <f t="shared" si="2"/>
        <v>59</v>
      </c>
      <c r="B70" s="765" t="str">
        <f>IF('(入力①) 基本情報入力シート'!C91="","",'(入力①) 基本情報入力シート'!C91)</f>
        <v/>
      </c>
      <c r="C70" s="766" t="str">
        <f>IF('(入力①) 基本情報入力シート'!D91="","",'(入力①) 基本情報入力シート'!D91)</f>
        <v/>
      </c>
      <c r="D70" s="766" t="str">
        <f>IF('(入力①) 基本情報入力シート'!E91="","",'(入力①) 基本情報入力シート'!E91)</f>
        <v/>
      </c>
      <c r="E70" s="766" t="str">
        <f>IF('(入力①) 基本情報入力シート'!F91="","",'(入力①) 基本情報入力シート'!F91)</f>
        <v/>
      </c>
      <c r="F70" s="766" t="str">
        <f>IF('(入力①) 基本情報入力シート'!G91="","",'(入力①) 基本情報入力シート'!G91)</f>
        <v/>
      </c>
      <c r="G70" s="766" t="str">
        <f>IF('(入力①) 基本情報入力シート'!H91="","",'(入力①) 基本情報入力シート'!H91)</f>
        <v/>
      </c>
      <c r="H70" s="766" t="str">
        <f>IF('(入力①) 基本情報入力シート'!I91="","",'(入力①) 基本情報入力シート'!I91)</f>
        <v/>
      </c>
      <c r="I70" s="766" t="str">
        <f>IF('(入力①) 基本情報入力シート'!J91="","",'(入力①) 基本情報入力シート'!J91)</f>
        <v/>
      </c>
      <c r="J70" s="766" t="str">
        <f>IF('(入力①) 基本情報入力シート'!K91="","",'(入力①) 基本情報入力シート'!K91)</f>
        <v/>
      </c>
      <c r="K70" s="767" t="str">
        <f>IF('(入力①) 基本情報入力シート'!L91="","",'(入力①) 基本情報入力シート'!L91)</f>
        <v/>
      </c>
      <c r="L70" s="768" t="str">
        <f>IF('(入力①) 基本情報入力シート'!M91="","",'(入力①) 基本情報入力シート'!M91)</f>
        <v/>
      </c>
      <c r="M70" s="768" t="str">
        <f>IF('(入力①) 基本情報入力シート'!R91="","",'(入力①) 基本情報入力シート'!R91)</f>
        <v/>
      </c>
      <c r="N70" s="768" t="str">
        <f>IF('(入力①) 基本情報入力シート'!W91="","",'(入力①) 基本情報入力シート'!W91)</f>
        <v/>
      </c>
      <c r="O70" s="768" t="str">
        <f>IF('(入力①) 基本情報入力シート'!X91="","",'(入力①) 基本情報入力シート'!X91)</f>
        <v/>
      </c>
      <c r="P70" s="769" t="str">
        <f>IF('(入力①) 基本情報入力シート'!Y91="","",'(入力①) 基本情報入力シート'!Y91)</f>
        <v/>
      </c>
      <c r="Q70" s="770" t="str">
        <f>IF('(入力①) 基本情報入力シート'!Z91="","",'(入力①) 基本情報入力シート'!Z91)</f>
        <v/>
      </c>
      <c r="R70" s="771" t="str">
        <f>IF('(入力①) 基本情報入力シート'!AA91="","",'(入力①) 基本情報入力シート'!AA91)</f>
        <v/>
      </c>
      <c r="S70" s="508"/>
      <c r="T70" s="509"/>
      <c r="U70" s="510" t="str">
        <f>IF(P70="","",VLOOKUP(P70,【参考】数式用!$A$5:$I$38,MATCH(T70,【参考】数式用!$H$4:$I$4,0)+7,0))</f>
        <v/>
      </c>
      <c r="V70" s="609"/>
      <c r="W70" s="204" t="s">
        <v>172</v>
      </c>
      <c r="X70" s="511"/>
      <c r="Y70" s="203" t="s">
        <v>173</v>
      </c>
      <c r="Z70" s="511"/>
      <c r="AA70" s="297" t="s">
        <v>174</v>
      </c>
      <c r="AB70" s="511"/>
      <c r="AC70" s="203" t="s">
        <v>173</v>
      </c>
      <c r="AD70" s="511"/>
      <c r="AE70" s="203" t="s">
        <v>175</v>
      </c>
      <c r="AF70" s="489" t="s">
        <v>176</v>
      </c>
      <c r="AG70" s="490" t="str">
        <f t="shared" si="5"/>
        <v/>
      </c>
      <c r="AH70" s="491" t="s">
        <v>177</v>
      </c>
      <c r="AI70" s="492" t="str">
        <f t="shared" si="8"/>
        <v/>
      </c>
      <c r="AJ70" s="176"/>
      <c r="AK70" s="512" t="str">
        <f t="shared" si="6"/>
        <v>○</v>
      </c>
      <c r="AL70" s="513" t="str">
        <f t="shared" si="7"/>
        <v/>
      </c>
      <c r="AM70" s="514"/>
      <c r="AN70" s="514"/>
      <c r="AO70" s="514"/>
      <c r="AP70" s="514"/>
      <c r="AQ70" s="514"/>
      <c r="AR70" s="514"/>
      <c r="AS70" s="514"/>
      <c r="AT70" s="514"/>
      <c r="AU70" s="515"/>
    </row>
    <row r="71" spans="1:47" ht="33" customHeight="1" thickBot="1">
      <c r="A71" s="479">
        <f t="shared" si="2"/>
        <v>60</v>
      </c>
      <c r="B71" s="765" t="str">
        <f>IF('(入力①) 基本情報入力シート'!C92="","",'(入力①) 基本情報入力シート'!C92)</f>
        <v/>
      </c>
      <c r="C71" s="766" t="str">
        <f>IF('(入力①) 基本情報入力シート'!D92="","",'(入力①) 基本情報入力シート'!D92)</f>
        <v/>
      </c>
      <c r="D71" s="766" t="str">
        <f>IF('(入力①) 基本情報入力シート'!E92="","",'(入力①) 基本情報入力シート'!E92)</f>
        <v/>
      </c>
      <c r="E71" s="766" t="str">
        <f>IF('(入力①) 基本情報入力シート'!F92="","",'(入力①) 基本情報入力シート'!F92)</f>
        <v/>
      </c>
      <c r="F71" s="766" t="str">
        <f>IF('(入力①) 基本情報入力シート'!G92="","",'(入力①) 基本情報入力シート'!G92)</f>
        <v/>
      </c>
      <c r="G71" s="766" t="str">
        <f>IF('(入力①) 基本情報入力シート'!H92="","",'(入力①) 基本情報入力シート'!H92)</f>
        <v/>
      </c>
      <c r="H71" s="766" t="str">
        <f>IF('(入力①) 基本情報入力シート'!I92="","",'(入力①) 基本情報入力シート'!I92)</f>
        <v/>
      </c>
      <c r="I71" s="766" t="str">
        <f>IF('(入力①) 基本情報入力シート'!J92="","",'(入力①) 基本情報入力シート'!J92)</f>
        <v/>
      </c>
      <c r="J71" s="766" t="str">
        <f>IF('(入力①) 基本情報入力シート'!K92="","",'(入力①) 基本情報入力シート'!K92)</f>
        <v/>
      </c>
      <c r="K71" s="767" t="str">
        <f>IF('(入力①) 基本情報入力シート'!L92="","",'(入力①) 基本情報入力シート'!L92)</f>
        <v/>
      </c>
      <c r="L71" s="768" t="str">
        <f>IF('(入力①) 基本情報入力シート'!M92="","",'(入力①) 基本情報入力シート'!M92)</f>
        <v/>
      </c>
      <c r="M71" s="768" t="str">
        <f>IF('(入力①) 基本情報入力シート'!R92="","",'(入力①) 基本情報入力シート'!R92)</f>
        <v/>
      </c>
      <c r="N71" s="768" t="str">
        <f>IF('(入力①) 基本情報入力シート'!W92="","",'(入力①) 基本情報入力シート'!W92)</f>
        <v/>
      </c>
      <c r="O71" s="768" t="str">
        <f>IF('(入力①) 基本情報入力シート'!X92="","",'(入力①) 基本情報入力シート'!X92)</f>
        <v/>
      </c>
      <c r="P71" s="769" t="str">
        <f>IF('(入力①) 基本情報入力シート'!Y92="","",'(入力①) 基本情報入力シート'!Y92)</f>
        <v/>
      </c>
      <c r="Q71" s="770" t="str">
        <f>IF('(入力①) 基本情報入力シート'!Z92="","",'(入力①) 基本情報入力シート'!Z92)</f>
        <v/>
      </c>
      <c r="R71" s="771" t="str">
        <f>IF('(入力①) 基本情報入力シート'!AA92="","",'(入力①) 基本情報入力シート'!AA92)</f>
        <v/>
      </c>
      <c r="S71" s="508"/>
      <c r="T71" s="509"/>
      <c r="U71" s="510" t="str">
        <f>IF(P71="","",VLOOKUP(P71,【参考】数式用!$A$5:$I$38,MATCH(T71,【参考】数式用!$H$4:$I$4,0)+7,0))</f>
        <v/>
      </c>
      <c r="V71" s="609"/>
      <c r="W71" s="204" t="s">
        <v>172</v>
      </c>
      <c r="X71" s="511"/>
      <c r="Y71" s="203" t="s">
        <v>173</v>
      </c>
      <c r="Z71" s="511"/>
      <c r="AA71" s="297" t="s">
        <v>174</v>
      </c>
      <c r="AB71" s="511"/>
      <c r="AC71" s="203" t="s">
        <v>173</v>
      </c>
      <c r="AD71" s="511"/>
      <c r="AE71" s="203" t="s">
        <v>175</v>
      </c>
      <c r="AF71" s="489" t="s">
        <v>176</v>
      </c>
      <c r="AG71" s="490" t="str">
        <f t="shared" si="5"/>
        <v/>
      </c>
      <c r="AH71" s="491" t="s">
        <v>177</v>
      </c>
      <c r="AI71" s="492" t="str">
        <f t="shared" si="8"/>
        <v/>
      </c>
      <c r="AJ71" s="176"/>
      <c r="AK71" s="512" t="str">
        <f t="shared" si="6"/>
        <v>○</v>
      </c>
      <c r="AL71" s="513" t="str">
        <f t="shared" si="7"/>
        <v/>
      </c>
      <c r="AM71" s="514"/>
      <c r="AN71" s="514"/>
      <c r="AO71" s="514"/>
      <c r="AP71" s="514"/>
      <c r="AQ71" s="514"/>
      <c r="AR71" s="514"/>
      <c r="AS71" s="514"/>
      <c r="AT71" s="514"/>
      <c r="AU71" s="515"/>
    </row>
    <row r="72" spans="1:47" ht="33" customHeight="1" thickBot="1">
      <c r="A72" s="479">
        <f t="shared" si="2"/>
        <v>61</v>
      </c>
      <c r="B72" s="765" t="str">
        <f>IF('(入力①) 基本情報入力シート'!C93="","",'(入力①) 基本情報入力シート'!C93)</f>
        <v/>
      </c>
      <c r="C72" s="766" t="str">
        <f>IF('(入力①) 基本情報入力シート'!D93="","",'(入力①) 基本情報入力シート'!D93)</f>
        <v/>
      </c>
      <c r="D72" s="766" t="str">
        <f>IF('(入力①) 基本情報入力シート'!E93="","",'(入力①) 基本情報入力シート'!E93)</f>
        <v/>
      </c>
      <c r="E72" s="766" t="str">
        <f>IF('(入力①) 基本情報入力シート'!F93="","",'(入力①) 基本情報入力シート'!F93)</f>
        <v/>
      </c>
      <c r="F72" s="766" t="str">
        <f>IF('(入力①) 基本情報入力シート'!G93="","",'(入力①) 基本情報入力シート'!G93)</f>
        <v/>
      </c>
      <c r="G72" s="766" t="str">
        <f>IF('(入力①) 基本情報入力シート'!H93="","",'(入力①) 基本情報入力シート'!H93)</f>
        <v/>
      </c>
      <c r="H72" s="766" t="str">
        <f>IF('(入力①) 基本情報入力シート'!I93="","",'(入力①) 基本情報入力シート'!I93)</f>
        <v/>
      </c>
      <c r="I72" s="766" t="str">
        <f>IF('(入力①) 基本情報入力シート'!J93="","",'(入力①) 基本情報入力シート'!J93)</f>
        <v/>
      </c>
      <c r="J72" s="766" t="str">
        <f>IF('(入力①) 基本情報入力シート'!K93="","",'(入力①) 基本情報入力シート'!K93)</f>
        <v/>
      </c>
      <c r="K72" s="767" t="str">
        <f>IF('(入力①) 基本情報入力シート'!L93="","",'(入力①) 基本情報入力シート'!L93)</f>
        <v/>
      </c>
      <c r="L72" s="768" t="str">
        <f>IF('(入力①) 基本情報入力シート'!M93="","",'(入力①) 基本情報入力シート'!M93)</f>
        <v/>
      </c>
      <c r="M72" s="768" t="str">
        <f>IF('(入力①) 基本情報入力シート'!R93="","",'(入力①) 基本情報入力シート'!R93)</f>
        <v/>
      </c>
      <c r="N72" s="768" t="str">
        <f>IF('(入力①) 基本情報入力シート'!W93="","",'(入力①) 基本情報入力シート'!W93)</f>
        <v/>
      </c>
      <c r="O72" s="768" t="str">
        <f>IF('(入力①) 基本情報入力シート'!X93="","",'(入力①) 基本情報入力シート'!X93)</f>
        <v/>
      </c>
      <c r="P72" s="769" t="str">
        <f>IF('(入力①) 基本情報入力シート'!Y93="","",'(入力①) 基本情報入力シート'!Y93)</f>
        <v/>
      </c>
      <c r="Q72" s="770" t="str">
        <f>IF('(入力①) 基本情報入力シート'!Z93="","",'(入力①) 基本情報入力シート'!Z93)</f>
        <v/>
      </c>
      <c r="R72" s="771" t="str">
        <f>IF('(入力①) 基本情報入力シート'!AA93="","",'(入力①) 基本情報入力シート'!AA93)</f>
        <v/>
      </c>
      <c r="S72" s="508"/>
      <c r="T72" s="509"/>
      <c r="U72" s="510" t="str">
        <f>IF(P72="","",VLOOKUP(P72,【参考】数式用!$A$5:$I$38,MATCH(T72,【参考】数式用!$H$4:$I$4,0)+7,0))</f>
        <v/>
      </c>
      <c r="V72" s="609"/>
      <c r="W72" s="204" t="s">
        <v>172</v>
      </c>
      <c r="X72" s="511"/>
      <c r="Y72" s="203" t="s">
        <v>173</v>
      </c>
      <c r="Z72" s="511"/>
      <c r="AA72" s="297" t="s">
        <v>174</v>
      </c>
      <c r="AB72" s="511"/>
      <c r="AC72" s="203" t="s">
        <v>173</v>
      </c>
      <c r="AD72" s="511"/>
      <c r="AE72" s="203" t="s">
        <v>175</v>
      </c>
      <c r="AF72" s="489" t="s">
        <v>176</v>
      </c>
      <c r="AG72" s="490" t="str">
        <f t="shared" si="5"/>
        <v/>
      </c>
      <c r="AH72" s="491" t="s">
        <v>177</v>
      </c>
      <c r="AI72" s="492" t="str">
        <f t="shared" si="8"/>
        <v/>
      </c>
      <c r="AJ72" s="176"/>
      <c r="AK72" s="512" t="str">
        <f t="shared" si="6"/>
        <v>○</v>
      </c>
      <c r="AL72" s="513" t="str">
        <f t="shared" si="7"/>
        <v/>
      </c>
      <c r="AM72" s="514"/>
      <c r="AN72" s="514"/>
      <c r="AO72" s="514"/>
      <c r="AP72" s="514"/>
      <c r="AQ72" s="514"/>
      <c r="AR72" s="514"/>
      <c r="AS72" s="514"/>
      <c r="AT72" s="514"/>
      <c r="AU72" s="515"/>
    </row>
    <row r="73" spans="1:47" ht="33" customHeight="1" thickBot="1">
      <c r="A73" s="479">
        <f t="shared" si="2"/>
        <v>62</v>
      </c>
      <c r="B73" s="765" t="str">
        <f>IF('(入力①) 基本情報入力シート'!C94="","",'(入力①) 基本情報入力シート'!C94)</f>
        <v/>
      </c>
      <c r="C73" s="766" t="str">
        <f>IF('(入力①) 基本情報入力シート'!D94="","",'(入力①) 基本情報入力シート'!D94)</f>
        <v/>
      </c>
      <c r="D73" s="766" t="str">
        <f>IF('(入力①) 基本情報入力シート'!E94="","",'(入力①) 基本情報入力シート'!E94)</f>
        <v/>
      </c>
      <c r="E73" s="766" t="str">
        <f>IF('(入力①) 基本情報入力シート'!F94="","",'(入力①) 基本情報入力シート'!F94)</f>
        <v/>
      </c>
      <c r="F73" s="766" t="str">
        <f>IF('(入力①) 基本情報入力シート'!G94="","",'(入力①) 基本情報入力シート'!G94)</f>
        <v/>
      </c>
      <c r="G73" s="766" t="str">
        <f>IF('(入力①) 基本情報入力シート'!H94="","",'(入力①) 基本情報入力シート'!H94)</f>
        <v/>
      </c>
      <c r="H73" s="766" t="str">
        <f>IF('(入力①) 基本情報入力シート'!I94="","",'(入力①) 基本情報入力シート'!I94)</f>
        <v/>
      </c>
      <c r="I73" s="766" t="str">
        <f>IF('(入力①) 基本情報入力シート'!J94="","",'(入力①) 基本情報入力シート'!J94)</f>
        <v/>
      </c>
      <c r="J73" s="766" t="str">
        <f>IF('(入力①) 基本情報入力シート'!K94="","",'(入力①) 基本情報入力シート'!K94)</f>
        <v/>
      </c>
      <c r="K73" s="767" t="str">
        <f>IF('(入力①) 基本情報入力シート'!L94="","",'(入力①) 基本情報入力シート'!L94)</f>
        <v/>
      </c>
      <c r="L73" s="768" t="str">
        <f>IF('(入力①) 基本情報入力シート'!M94="","",'(入力①) 基本情報入力シート'!M94)</f>
        <v/>
      </c>
      <c r="M73" s="768" t="str">
        <f>IF('(入力①) 基本情報入力シート'!R94="","",'(入力①) 基本情報入力シート'!R94)</f>
        <v/>
      </c>
      <c r="N73" s="768" t="str">
        <f>IF('(入力①) 基本情報入力シート'!W94="","",'(入力①) 基本情報入力シート'!W94)</f>
        <v/>
      </c>
      <c r="O73" s="768" t="str">
        <f>IF('(入力①) 基本情報入力シート'!X94="","",'(入力①) 基本情報入力シート'!X94)</f>
        <v/>
      </c>
      <c r="P73" s="769" t="str">
        <f>IF('(入力①) 基本情報入力シート'!Y94="","",'(入力①) 基本情報入力シート'!Y94)</f>
        <v/>
      </c>
      <c r="Q73" s="770" t="str">
        <f>IF('(入力①) 基本情報入力シート'!Z94="","",'(入力①) 基本情報入力シート'!Z94)</f>
        <v/>
      </c>
      <c r="R73" s="771" t="str">
        <f>IF('(入力①) 基本情報入力シート'!AA94="","",'(入力①) 基本情報入力シート'!AA94)</f>
        <v/>
      </c>
      <c r="S73" s="508"/>
      <c r="T73" s="509"/>
      <c r="U73" s="510" t="str">
        <f>IF(P73="","",VLOOKUP(P73,【参考】数式用!$A$5:$I$38,MATCH(T73,【参考】数式用!$H$4:$I$4,0)+7,0))</f>
        <v/>
      </c>
      <c r="V73" s="609"/>
      <c r="W73" s="204" t="s">
        <v>172</v>
      </c>
      <c r="X73" s="511"/>
      <c r="Y73" s="203" t="s">
        <v>173</v>
      </c>
      <c r="Z73" s="511"/>
      <c r="AA73" s="297" t="s">
        <v>174</v>
      </c>
      <c r="AB73" s="511"/>
      <c r="AC73" s="203" t="s">
        <v>173</v>
      </c>
      <c r="AD73" s="511"/>
      <c r="AE73" s="203" t="s">
        <v>175</v>
      </c>
      <c r="AF73" s="489" t="s">
        <v>176</v>
      </c>
      <c r="AG73" s="490" t="str">
        <f t="shared" si="5"/>
        <v/>
      </c>
      <c r="AH73" s="491" t="s">
        <v>177</v>
      </c>
      <c r="AI73" s="492" t="str">
        <f t="shared" si="8"/>
        <v/>
      </c>
      <c r="AJ73" s="176"/>
      <c r="AK73" s="512" t="str">
        <f t="shared" si="6"/>
        <v>○</v>
      </c>
      <c r="AL73" s="513" t="str">
        <f t="shared" si="7"/>
        <v/>
      </c>
      <c r="AM73" s="514"/>
      <c r="AN73" s="514"/>
      <c r="AO73" s="514"/>
      <c r="AP73" s="514"/>
      <c r="AQ73" s="514"/>
      <c r="AR73" s="514"/>
      <c r="AS73" s="514"/>
      <c r="AT73" s="514"/>
      <c r="AU73" s="515"/>
    </row>
    <row r="74" spans="1:47" ht="33" customHeight="1" thickBot="1">
      <c r="A74" s="479">
        <f t="shared" si="2"/>
        <v>63</v>
      </c>
      <c r="B74" s="765" t="str">
        <f>IF('(入力①) 基本情報入力シート'!C95="","",'(入力①) 基本情報入力シート'!C95)</f>
        <v/>
      </c>
      <c r="C74" s="766" t="str">
        <f>IF('(入力①) 基本情報入力シート'!D95="","",'(入力①) 基本情報入力シート'!D95)</f>
        <v/>
      </c>
      <c r="D74" s="766" t="str">
        <f>IF('(入力①) 基本情報入力シート'!E95="","",'(入力①) 基本情報入力シート'!E95)</f>
        <v/>
      </c>
      <c r="E74" s="766" t="str">
        <f>IF('(入力①) 基本情報入力シート'!F95="","",'(入力①) 基本情報入力シート'!F95)</f>
        <v/>
      </c>
      <c r="F74" s="766" t="str">
        <f>IF('(入力①) 基本情報入力シート'!G95="","",'(入力①) 基本情報入力シート'!G95)</f>
        <v/>
      </c>
      <c r="G74" s="766" t="str">
        <f>IF('(入力①) 基本情報入力シート'!H95="","",'(入力①) 基本情報入力シート'!H95)</f>
        <v/>
      </c>
      <c r="H74" s="766" t="str">
        <f>IF('(入力①) 基本情報入力シート'!I95="","",'(入力①) 基本情報入力シート'!I95)</f>
        <v/>
      </c>
      <c r="I74" s="766" t="str">
        <f>IF('(入力①) 基本情報入力シート'!J95="","",'(入力①) 基本情報入力シート'!J95)</f>
        <v/>
      </c>
      <c r="J74" s="766" t="str">
        <f>IF('(入力①) 基本情報入力シート'!K95="","",'(入力①) 基本情報入力シート'!K95)</f>
        <v/>
      </c>
      <c r="K74" s="767" t="str">
        <f>IF('(入力①) 基本情報入力シート'!L95="","",'(入力①) 基本情報入力シート'!L95)</f>
        <v/>
      </c>
      <c r="L74" s="768" t="str">
        <f>IF('(入力①) 基本情報入力シート'!M95="","",'(入力①) 基本情報入力シート'!M95)</f>
        <v/>
      </c>
      <c r="M74" s="768" t="str">
        <f>IF('(入力①) 基本情報入力シート'!R95="","",'(入力①) 基本情報入力シート'!R95)</f>
        <v/>
      </c>
      <c r="N74" s="768" t="str">
        <f>IF('(入力①) 基本情報入力シート'!W95="","",'(入力①) 基本情報入力シート'!W95)</f>
        <v/>
      </c>
      <c r="O74" s="768" t="str">
        <f>IF('(入力①) 基本情報入力シート'!X95="","",'(入力①) 基本情報入力シート'!X95)</f>
        <v/>
      </c>
      <c r="P74" s="769" t="str">
        <f>IF('(入力①) 基本情報入力シート'!Y95="","",'(入力①) 基本情報入力シート'!Y95)</f>
        <v/>
      </c>
      <c r="Q74" s="770" t="str">
        <f>IF('(入力①) 基本情報入力シート'!Z95="","",'(入力①) 基本情報入力シート'!Z95)</f>
        <v/>
      </c>
      <c r="R74" s="771" t="str">
        <f>IF('(入力①) 基本情報入力シート'!AA95="","",'(入力①) 基本情報入力シート'!AA95)</f>
        <v/>
      </c>
      <c r="S74" s="508"/>
      <c r="T74" s="509"/>
      <c r="U74" s="510" t="str">
        <f>IF(P74="","",VLOOKUP(P74,【参考】数式用!$A$5:$I$38,MATCH(T74,【参考】数式用!$H$4:$I$4,0)+7,0))</f>
        <v/>
      </c>
      <c r="V74" s="609"/>
      <c r="W74" s="204" t="s">
        <v>172</v>
      </c>
      <c r="X74" s="511"/>
      <c r="Y74" s="203" t="s">
        <v>173</v>
      </c>
      <c r="Z74" s="511"/>
      <c r="AA74" s="297" t="s">
        <v>174</v>
      </c>
      <c r="AB74" s="511"/>
      <c r="AC74" s="203" t="s">
        <v>173</v>
      </c>
      <c r="AD74" s="511"/>
      <c r="AE74" s="203" t="s">
        <v>175</v>
      </c>
      <c r="AF74" s="489" t="s">
        <v>176</v>
      </c>
      <c r="AG74" s="490" t="str">
        <f t="shared" si="5"/>
        <v/>
      </c>
      <c r="AH74" s="491" t="s">
        <v>177</v>
      </c>
      <c r="AI74" s="492" t="str">
        <f t="shared" si="8"/>
        <v/>
      </c>
      <c r="AJ74" s="176"/>
      <c r="AK74" s="512" t="str">
        <f t="shared" si="6"/>
        <v>○</v>
      </c>
      <c r="AL74" s="513" t="str">
        <f t="shared" si="7"/>
        <v/>
      </c>
      <c r="AM74" s="514"/>
      <c r="AN74" s="514"/>
      <c r="AO74" s="514"/>
      <c r="AP74" s="514"/>
      <c r="AQ74" s="514"/>
      <c r="AR74" s="514"/>
      <c r="AS74" s="514"/>
      <c r="AT74" s="514"/>
      <c r="AU74" s="515"/>
    </row>
    <row r="75" spans="1:47" ht="33" customHeight="1" thickBot="1">
      <c r="A75" s="479">
        <f t="shared" si="2"/>
        <v>64</v>
      </c>
      <c r="B75" s="765" t="str">
        <f>IF('(入力①) 基本情報入力シート'!C96="","",'(入力①) 基本情報入力シート'!C96)</f>
        <v/>
      </c>
      <c r="C75" s="766" t="str">
        <f>IF('(入力①) 基本情報入力シート'!D96="","",'(入力①) 基本情報入力シート'!D96)</f>
        <v/>
      </c>
      <c r="D75" s="766" t="str">
        <f>IF('(入力①) 基本情報入力シート'!E96="","",'(入力①) 基本情報入力シート'!E96)</f>
        <v/>
      </c>
      <c r="E75" s="766" t="str">
        <f>IF('(入力①) 基本情報入力シート'!F96="","",'(入力①) 基本情報入力シート'!F96)</f>
        <v/>
      </c>
      <c r="F75" s="766" t="str">
        <f>IF('(入力①) 基本情報入力シート'!G96="","",'(入力①) 基本情報入力シート'!G96)</f>
        <v/>
      </c>
      <c r="G75" s="766" t="str">
        <f>IF('(入力①) 基本情報入力シート'!H96="","",'(入力①) 基本情報入力シート'!H96)</f>
        <v/>
      </c>
      <c r="H75" s="766" t="str">
        <f>IF('(入力①) 基本情報入力シート'!I96="","",'(入力①) 基本情報入力シート'!I96)</f>
        <v/>
      </c>
      <c r="I75" s="766" t="str">
        <f>IF('(入力①) 基本情報入力シート'!J96="","",'(入力①) 基本情報入力シート'!J96)</f>
        <v/>
      </c>
      <c r="J75" s="766" t="str">
        <f>IF('(入力①) 基本情報入力シート'!K96="","",'(入力①) 基本情報入力シート'!K96)</f>
        <v/>
      </c>
      <c r="K75" s="767" t="str">
        <f>IF('(入力①) 基本情報入力シート'!L96="","",'(入力①) 基本情報入力シート'!L96)</f>
        <v/>
      </c>
      <c r="L75" s="768" t="str">
        <f>IF('(入力①) 基本情報入力シート'!M96="","",'(入力①) 基本情報入力シート'!M96)</f>
        <v/>
      </c>
      <c r="M75" s="768" t="str">
        <f>IF('(入力①) 基本情報入力シート'!R96="","",'(入力①) 基本情報入力シート'!R96)</f>
        <v/>
      </c>
      <c r="N75" s="768" t="str">
        <f>IF('(入力①) 基本情報入力シート'!W96="","",'(入力①) 基本情報入力シート'!W96)</f>
        <v/>
      </c>
      <c r="O75" s="768" t="str">
        <f>IF('(入力①) 基本情報入力シート'!X96="","",'(入力①) 基本情報入力シート'!X96)</f>
        <v/>
      </c>
      <c r="P75" s="769" t="str">
        <f>IF('(入力①) 基本情報入力シート'!Y96="","",'(入力①) 基本情報入力シート'!Y96)</f>
        <v/>
      </c>
      <c r="Q75" s="770" t="str">
        <f>IF('(入力①) 基本情報入力シート'!Z96="","",'(入力①) 基本情報入力シート'!Z96)</f>
        <v/>
      </c>
      <c r="R75" s="771" t="str">
        <f>IF('(入力①) 基本情報入力シート'!AA96="","",'(入力①) 基本情報入力シート'!AA96)</f>
        <v/>
      </c>
      <c r="S75" s="508"/>
      <c r="T75" s="509"/>
      <c r="U75" s="510" t="str">
        <f>IF(P75="","",VLOOKUP(P75,【参考】数式用!$A$5:$I$38,MATCH(T75,【参考】数式用!$H$4:$I$4,0)+7,0))</f>
        <v/>
      </c>
      <c r="V75" s="609"/>
      <c r="W75" s="204" t="s">
        <v>172</v>
      </c>
      <c r="X75" s="511"/>
      <c r="Y75" s="203" t="s">
        <v>173</v>
      </c>
      <c r="Z75" s="511"/>
      <c r="AA75" s="297" t="s">
        <v>174</v>
      </c>
      <c r="AB75" s="511"/>
      <c r="AC75" s="203" t="s">
        <v>173</v>
      </c>
      <c r="AD75" s="511"/>
      <c r="AE75" s="203" t="s">
        <v>175</v>
      </c>
      <c r="AF75" s="489" t="s">
        <v>176</v>
      </c>
      <c r="AG75" s="490" t="str">
        <f t="shared" si="5"/>
        <v/>
      </c>
      <c r="AH75" s="491" t="s">
        <v>177</v>
      </c>
      <c r="AI75" s="492" t="str">
        <f t="shared" si="8"/>
        <v/>
      </c>
      <c r="AJ75" s="176"/>
      <c r="AK75" s="512" t="str">
        <f t="shared" si="6"/>
        <v>○</v>
      </c>
      <c r="AL75" s="513" t="str">
        <f t="shared" si="7"/>
        <v/>
      </c>
      <c r="AM75" s="514"/>
      <c r="AN75" s="514"/>
      <c r="AO75" s="514"/>
      <c r="AP75" s="514"/>
      <c r="AQ75" s="514"/>
      <c r="AR75" s="514"/>
      <c r="AS75" s="514"/>
      <c r="AT75" s="514"/>
      <c r="AU75" s="515"/>
    </row>
    <row r="76" spans="1:47" ht="33" customHeight="1" thickBot="1">
      <c r="A76" s="479">
        <f t="shared" si="2"/>
        <v>65</v>
      </c>
      <c r="B76" s="765" t="str">
        <f>IF('(入力①) 基本情報入力シート'!C97="","",'(入力①) 基本情報入力シート'!C97)</f>
        <v/>
      </c>
      <c r="C76" s="766" t="str">
        <f>IF('(入力①) 基本情報入力シート'!D97="","",'(入力①) 基本情報入力シート'!D97)</f>
        <v/>
      </c>
      <c r="D76" s="766" t="str">
        <f>IF('(入力①) 基本情報入力シート'!E97="","",'(入力①) 基本情報入力シート'!E97)</f>
        <v/>
      </c>
      <c r="E76" s="766" t="str">
        <f>IF('(入力①) 基本情報入力シート'!F97="","",'(入力①) 基本情報入力シート'!F97)</f>
        <v/>
      </c>
      <c r="F76" s="766" t="str">
        <f>IF('(入力①) 基本情報入力シート'!G97="","",'(入力①) 基本情報入力シート'!G97)</f>
        <v/>
      </c>
      <c r="G76" s="766" t="str">
        <f>IF('(入力①) 基本情報入力シート'!H97="","",'(入力①) 基本情報入力シート'!H97)</f>
        <v/>
      </c>
      <c r="H76" s="766" t="str">
        <f>IF('(入力①) 基本情報入力シート'!I97="","",'(入力①) 基本情報入力シート'!I97)</f>
        <v/>
      </c>
      <c r="I76" s="766" t="str">
        <f>IF('(入力①) 基本情報入力シート'!J97="","",'(入力①) 基本情報入力シート'!J97)</f>
        <v/>
      </c>
      <c r="J76" s="766" t="str">
        <f>IF('(入力①) 基本情報入力シート'!K97="","",'(入力①) 基本情報入力シート'!K97)</f>
        <v/>
      </c>
      <c r="K76" s="767" t="str">
        <f>IF('(入力①) 基本情報入力シート'!L97="","",'(入力①) 基本情報入力シート'!L97)</f>
        <v/>
      </c>
      <c r="L76" s="768" t="str">
        <f>IF('(入力①) 基本情報入力シート'!M97="","",'(入力①) 基本情報入力シート'!M97)</f>
        <v/>
      </c>
      <c r="M76" s="768" t="str">
        <f>IF('(入力①) 基本情報入力シート'!R97="","",'(入力①) 基本情報入力シート'!R97)</f>
        <v/>
      </c>
      <c r="N76" s="768" t="str">
        <f>IF('(入力①) 基本情報入力シート'!W97="","",'(入力①) 基本情報入力シート'!W97)</f>
        <v/>
      </c>
      <c r="O76" s="768" t="str">
        <f>IF('(入力①) 基本情報入力シート'!X97="","",'(入力①) 基本情報入力シート'!X97)</f>
        <v/>
      </c>
      <c r="P76" s="769" t="str">
        <f>IF('(入力①) 基本情報入力シート'!Y97="","",'(入力①) 基本情報入力シート'!Y97)</f>
        <v/>
      </c>
      <c r="Q76" s="770" t="str">
        <f>IF('(入力①) 基本情報入力シート'!Z97="","",'(入力①) 基本情報入力シート'!Z97)</f>
        <v/>
      </c>
      <c r="R76" s="771" t="str">
        <f>IF('(入力①) 基本情報入力シート'!AA97="","",'(入力①) 基本情報入力シート'!AA97)</f>
        <v/>
      </c>
      <c r="S76" s="508"/>
      <c r="T76" s="509"/>
      <c r="U76" s="510" t="str">
        <f>IF(P76="","",VLOOKUP(P76,【参考】数式用!$A$5:$I$38,MATCH(T76,【参考】数式用!$H$4:$I$4,0)+7,0))</f>
        <v/>
      </c>
      <c r="V76" s="609"/>
      <c r="W76" s="204" t="s">
        <v>172</v>
      </c>
      <c r="X76" s="511"/>
      <c r="Y76" s="203" t="s">
        <v>173</v>
      </c>
      <c r="Z76" s="511"/>
      <c r="AA76" s="297" t="s">
        <v>174</v>
      </c>
      <c r="AB76" s="511"/>
      <c r="AC76" s="203" t="s">
        <v>173</v>
      </c>
      <c r="AD76" s="511"/>
      <c r="AE76" s="203" t="s">
        <v>175</v>
      </c>
      <c r="AF76" s="489" t="s">
        <v>176</v>
      </c>
      <c r="AG76" s="490" t="str">
        <f t="shared" si="5"/>
        <v/>
      </c>
      <c r="AH76" s="491" t="s">
        <v>177</v>
      </c>
      <c r="AI76" s="492" t="str">
        <f t="shared" ref="AI76:AI111" si="9">IFERROR(ROUNDDOWN(ROUND(Q76*R76,0)*U76,0)*AG76,"")</f>
        <v/>
      </c>
      <c r="AJ76" s="176"/>
      <c r="AK76" s="512" t="str">
        <f t="shared" si="6"/>
        <v>○</v>
      </c>
      <c r="AL76" s="513" t="str">
        <f t="shared" si="7"/>
        <v/>
      </c>
      <c r="AM76" s="514"/>
      <c r="AN76" s="514"/>
      <c r="AO76" s="514"/>
      <c r="AP76" s="514"/>
      <c r="AQ76" s="514"/>
      <c r="AR76" s="514"/>
      <c r="AS76" s="514"/>
      <c r="AT76" s="514"/>
      <c r="AU76" s="515"/>
    </row>
    <row r="77" spans="1:47" ht="33" customHeight="1" thickBot="1">
      <c r="A77" s="479">
        <f t="shared" si="2"/>
        <v>66</v>
      </c>
      <c r="B77" s="765" t="str">
        <f>IF('(入力①) 基本情報入力シート'!C98="","",'(入力①) 基本情報入力シート'!C98)</f>
        <v/>
      </c>
      <c r="C77" s="766" t="str">
        <f>IF('(入力①) 基本情報入力シート'!D98="","",'(入力①) 基本情報入力シート'!D98)</f>
        <v/>
      </c>
      <c r="D77" s="766" t="str">
        <f>IF('(入力①) 基本情報入力シート'!E98="","",'(入力①) 基本情報入力シート'!E98)</f>
        <v/>
      </c>
      <c r="E77" s="766" t="str">
        <f>IF('(入力①) 基本情報入力シート'!F98="","",'(入力①) 基本情報入力シート'!F98)</f>
        <v/>
      </c>
      <c r="F77" s="766" t="str">
        <f>IF('(入力①) 基本情報入力シート'!G98="","",'(入力①) 基本情報入力シート'!G98)</f>
        <v/>
      </c>
      <c r="G77" s="766" t="str">
        <f>IF('(入力①) 基本情報入力シート'!H98="","",'(入力①) 基本情報入力シート'!H98)</f>
        <v/>
      </c>
      <c r="H77" s="766" t="str">
        <f>IF('(入力①) 基本情報入力シート'!I98="","",'(入力①) 基本情報入力シート'!I98)</f>
        <v/>
      </c>
      <c r="I77" s="766" t="str">
        <f>IF('(入力①) 基本情報入力シート'!J98="","",'(入力①) 基本情報入力シート'!J98)</f>
        <v/>
      </c>
      <c r="J77" s="766" t="str">
        <f>IF('(入力①) 基本情報入力シート'!K98="","",'(入力①) 基本情報入力シート'!K98)</f>
        <v/>
      </c>
      <c r="K77" s="767" t="str">
        <f>IF('(入力①) 基本情報入力シート'!L98="","",'(入力①) 基本情報入力シート'!L98)</f>
        <v/>
      </c>
      <c r="L77" s="768" t="str">
        <f>IF('(入力①) 基本情報入力シート'!M98="","",'(入力①) 基本情報入力シート'!M98)</f>
        <v/>
      </c>
      <c r="M77" s="768" t="str">
        <f>IF('(入力①) 基本情報入力シート'!R98="","",'(入力①) 基本情報入力シート'!R98)</f>
        <v/>
      </c>
      <c r="N77" s="768" t="str">
        <f>IF('(入力①) 基本情報入力シート'!W98="","",'(入力①) 基本情報入力シート'!W98)</f>
        <v/>
      </c>
      <c r="O77" s="768" t="str">
        <f>IF('(入力①) 基本情報入力シート'!X98="","",'(入力①) 基本情報入力シート'!X98)</f>
        <v/>
      </c>
      <c r="P77" s="769" t="str">
        <f>IF('(入力①) 基本情報入力シート'!Y98="","",'(入力①) 基本情報入力シート'!Y98)</f>
        <v/>
      </c>
      <c r="Q77" s="770" t="str">
        <f>IF('(入力①) 基本情報入力シート'!Z98="","",'(入力①) 基本情報入力シート'!Z98)</f>
        <v/>
      </c>
      <c r="R77" s="771" t="str">
        <f>IF('(入力①) 基本情報入力シート'!AA98="","",'(入力①) 基本情報入力シート'!AA98)</f>
        <v/>
      </c>
      <c r="S77" s="508"/>
      <c r="T77" s="509"/>
      <c r="U77" s="510" t="str">
        <f>IF(P77="","",VLOOKUP(P77,【参考】数式用!$A$5:$I$38,MATCH(T77,【参考】数式用!$H$4:$I$4,0)+7,0))</f>
        <v/>
      </c>
      <c r="V77" s="609"/>
      <c r="W77" s="204" t="s">
        <v>172</v>
      </c>
      <c r="X77" s="511"/>
      <c r="Y77" s="203" t="s">
        <v>173</v>
      </c>
      <c r="Z77" s="511"/>
      <c r="AA77" s="297" t="s">
        <v>174</v>
      </c>
      <c r="AB77" s="511"/>
      <c r="AC77" s="203" t="s">
        <v>173</v>
      </c>
      <c r="AD77" s="511"/>
      <c r="AE77" s="203" t="s">
        <v>175</v>
      </c>
      <c r="AF77" s="489" t="s">
        <v>176</v>
      </c>
      <c r="AG77" s="490" t="str">
        <f t="shared" si="5"/>
        <v/>
      </c>
      <c r="AH77" s="491" t="s">
        <v>177</v>
      </c>
      <c r="AI77" s="492" t="str">
        <f t="shared" si="9"/>
        <v/>
      </c>
      <c r="AJ77" s="176"/>
      <c r="AK77" s="512" t="str">
        <f t="shared" si="6"/>
        <v>○</v>
      </c>
      <c r="AL77" s="513" t="str">
        <f t="shared" si="7"/>
        <v/>
      </c>
      <c r="AM77" s="514"/>
      <c r="AN77" s="514"/>
      <c r="AO77" s="514"/>
      <c r="AP77" s="514"/>
      <c r="AQ77" s="514"/>
      <c r="AR77" s="514"/>
      <c r="AS77" s="514"/>
      <c r="AT77" s="514"/>
      <c r="AU77" s="515"/>
    </row>
    <row r="78" spans="1:47" ht="33" customHeight="1" thickBot="1">
      <c r="A78" s="479">
        <f t="shared" si="2"/>
        <v>67</v>
      </c>
      <c r="B78" s="765" t="str">
        <f>IF('(入力①) 基本情報入力シート'!C99="","",'(入力①) 基本情報入力シート'!C99)</f>
        <v/>
      </c>
      <c r="C78" s="766" t="str">
        <f>IF('(入力①) 基本情報入力シート'!D99="","",'(入力①) 基本情報入力シート'!D99)</f>
        <v/>
      </c>
      <c r="D78" s="766" t="str">
        <f>IF('(入力①) 基本情報入力シート'!E99="","",'(入力①) 基本情報入力シート'!E99)</f>
        <v/>
      </c>
      <c r="E78" s="766" t="str">
        <f>IF('(入力①) 基本情報入力シート'!F99="","",'(入力①) 基本情報入力シート'!F99)</f>
        <v/>
      </c>
      <c r="F78" s="766" t="str">
        <f>IF('(入力①) 基本情報入力シート'!G99="","",'(入力①) 基本情報入力シート'!G99)</f>
        <v/>
      </c>
      <c r="G78" s="766" t="str">
        <f>IF('(入力①) 基本情報入力シート'!H99="","",'(入力①) 基本情報入力シート'!H99)</f>
        <v/>
      </c>
      <c r="H78" s="766" t="str">
        <f>IF('(入力①) 基本情報入力シート'!I99="","",'(入力①) 基本情報入力シート'!I99)</f>
        <v/>
      </c>
      <c r="I78" s="766" t="str">
        <f>IF('(入力①) 基本情報入力シート'!J99="","",'(入力①) 基本情報入力シート'!J99)</f>
        <v/>
      </c>
      <c r="J78" s="766" t="str">
        <f>IF('(入力①) 基本情報入力シート'!K99="","",'(入力①) 基本情報入力シート'!K99)</f>
        <v/>
      </c>
      <c r="K78" s="767" t="str">
        <f>IF('(入力①) 基本情報入力シート'!L99="","",'(入力①) 基本情報入力シート'!L99)</f>
        <v/>
      </c>
      <c r="L78" s="768" t="str">
        <f>IF('(入力①) 基本情報入力シート'!M99="","",'(入力①) 基本情報入力シート'!M99)</f>
        <v/>
      </c>
      <c r="M78" s="768" t="str">
        <f>IF('(入力①) 基本情報入力シート'!R99="","",'(入力①) 基本情報入力シート'!R99)</f>
        <v/>
      </c>
      <c r="N78" s="768" t="str">
        <f>IF('(入力①) 基本情報入力シート'!W99="","",'(入力①) 基本情報入力シート'!W99)</f>
        <v/>
      </c>
      <c r="O78" s="768" t="str">
        <f>IF('(入力①) 基本情報入力シート'!X99="","",'(入力①) 基本情報入力シート'!X99)</f>
        <v/>
      </c>
      <c r="P78" s="769" t="str">
        <f>IF('(入力①) 基本情報入力シート'!Y99="","",'(入力①) 基本情報入力シート'!Y99)</f>
        <v/>
      </c>
      <c r="Q78" s="770" t="str">
        <f>IF('(入力①) 基本情報入力シート'!Z99="","",'(入力①) 基本情報入力シート'!Z99)</f>
        <v/>
      </c>
      <c r="R78" s="771" t="str">
        <f>IF('(入力①) 基本情報入力シート'!AA99="","",'(入力①) 基本情報入力シート'!AA99)</f>
        <v/>
      </c>
      <c r="S78" s="508"/>
      <c r="T78" s="509"/>
      <c r="U78" s="510" t="str">
        <f>IF(P78="","",VLOOKUP(P78,【参考】数式用!$A$5:$I$38,MATCH(T78,【参考】数式用!$H$4:$I$4,0)+7,0))</f>
        <v/>
      </c>
      <c r="V78" s="609"/>
      <c r="W78" s="204" t="s">
        <v>172</v>
      </c>
      <c r="X78" s="511"/>
      <c r="Y78" s="203" t="s">
        <v>173</v>
      </c>
      <c r="Z78" s="511"/>
      <c r="AA78" s="297" t="s">
        <v>174</v>
      </c>
      <c r="AB78" s="511"/>
      <c r="AC78" s="203" t="s">
        <v>173</v>
      </c>
      <c r="AD78" s="511"/>
      <c r="AE78" s="203" t="s">
        <v>175</v>
      </c>
      <c r="AF78" s="489" t="s">
        <v>176</v>
      </c>
      <c r="AG78" s="490" t="str">
        <f t="shared" si="5"/>
        <v/>
      </c>
      <c r="AH78" s="491" t="s">
        <v>177</v>
      </c>
      <c r="AI78" s="492" t="str">
        <f t="shared" si="9"/>
        <v/>
      </c>
      <c r="AJ78" s="176"/>
      <c r="AK78" s="512" t="str">
        <f t="shared" si="6"/>
        <v>○</v>
      </c>
      <c r="AL78" s="513" t="str">
        <f t="shared" si="7"/>
        <v/>
      </c>
      <c r="AM78" s="514"/>
      <c r="AN78" s="514"/>
      <c r="AO78" s="514"/>
      <c r="AP78" s="514"/>
      <c r="AQ78" s="514"/>
      <c r="AR78" s="514"/>
      <c r="AS78" s="514"/>
      <c r="AT78" s="514"/>
      <c r="AU78" s="515"/>
    </row>
    <row r="79" spans="1:47" ht="33" customHeight="1" thickBot="1">
      <c r="A79" s="479">
        <f t="shared" si="2"/>
        <v>68</v>
      </c>
      <c r="B79" s="765" t="str">
        <f>IF('(入力①) 基本情報入力シート'!C100="","",'(入力①) 基本情報入力シート'!C100)</f>
        <v/>
      </c>
      <c r="C79" s="766" t="str">
        <f>IF('(入力①) 基本情報入力シート'!D100="","",'(入力①) 基本情報入力シート'!D100)</f>
        <v/>
      </c>
      <c r="D79" s="766" t="str">
        <f>IF('(入力①) 基本情報入力シート'!E100="","",'(入力①) 基本情報入力シート'!E100)</f>
        <v/>
      </c>
      <c r="E79" s="766" t="str">
        <f>IF('(入力①) 基本情報入力シート'!F100="","",'(入力①) 基本情報入力シート'!F100)</f>
        <v/>
      </c>
      <c r="F79" s="766" t="str">
        <f>IF('(入力①) 基本情報入力シート'!G100="","",'(入力①) 基本情報入力シート'!G100)</f>
        <v/>
      </c>
      <c r="G79" s="766" t="str">
        <f>IF('(入力①) 基本情報入力シート'!H100="","",'(入力①) 基本情報入力シート'!H100)</f>
        <v/>
      </c>
      <c r="H79" s="766" t="str">
        <f>IF('(入力①) 基本情報入力シート'!I100="","",'(入力①) 基本情報入力シート'!I100)</f>
        <v/>
      </c>
      <c r="I79" s="766" t="str">
        <f>IF('(入力①) 基本情報入力シート'!J100="","",'(入力①) 基本情報入力シート'!J100)</f>
        <v/>
      </c>
      <c r="J79" s="766" t="str">
        <f>IF('(入力①) 基本情報入力シート'!K100="","",'(入力①) 基本情報入力シート'!K100)</f>
        <v/>
      </c>
      <c r="K79" s="767" t="str">
        <f>IF('(入力①) 基本情報入力シート'!L100="","",'(入力①) 基本情報入力シート'!L100)</f>
        <v/>
      </c>
      <c r="L79" s="768" t="str">
        <f>IF('(入力①) 基本情報入力シート'!M100="","",'(入力①) 基本情報入力シート'!M100)</f>
        <v/>
      </c>
      <c r="M79" s="768" t="str">
        <f>IF('(入力①) 基本情報入力シート'!R100="","",'(入力①) 基本情報入力シート'!R100)</f>
        <v/>
      </c>
      <c r="N79" s="768" t="str">
        <f>IF('(入力①) 基本情報入力シート'!W100="","",'(入力①) 基本情報入力シート'!W100)</f>
        <v/>
      </c>
      <c r="O79" s="768" t="str">
        <f>IF('(入力①) 基本情報入力シート'!X100="","",'(入力①) 基本情報入力シート'!X100)</f>
        <v/>
      </c>
      <c r="P79" s="769" t="str">
        <f>IF('(入力①) 基本情報入力シート'!Y100="","",'(入力①) 基本情報入力シート'!Y100)</f>
        <v/>
      </c>
      <c r="Q79" s="770" t="str">
        <f>IF('(入力①) 基本情報入力シート'!Z100="","",'(入力①) 基本情報入力シート'!Z100)</f>
        <v/>
      </c>
      <c r="R79" s="771" t="str">
        <f>IF('(入力①) 基本情報入力シート'!AA100="","",'(入力①) 基本情報入力シート'!AA100)</f>
        <v/>
      </c>
      <c r="S79" s="508"/>
      <c r="T79" s="509"/>
      <c r="U79" s="510" t="str">
        <f>IF(P79="","",VLOOKUP(P79,【参考】数式用!$A$5:$I$38,MATCH(T79,【参考】数式用!$H$4:$I$4,0)+7,0))</f>
        <v/>
      </c>
      <c r="V79" s="609"/>
      <c r="W79" s="204" t="s">
        <v>172</v>
      </c>
      <c r="X79" s="511"/>
      <c r="Y79" s="203" t="s">
        <v>173</v>
      </c>
      <c r="Z79" s="511"/>
      <c r="AA79" s="297" t="s">
        <v>174</v>
      </c>
      <c r="AB79" s="511"/>
      <c r="AC79" s="203" t="s">
        <v>173</v>
      </c>
      <c r="AD79" s="511"/>
      <c r="AE79" s="203" t="s">
        <v>175</v>
      </c>
      <c r="AF79" s="489" t="s">
        <v>176</v>
      </c>
      <c r="AG79" s="490" t="str">
        <f t="shared" si="5"/>
        <v/>
      </c>
      <c r="AH79" s="491" t="s">
        <v>177</v>
      </c>
      <c r="AI79" s="492" t="str">
        <f t="shared" si="9"/>
        <v/>
      </c>
      <c r="AJ79" s="176"/>
      <c r="AK79" s="512" t="str">
        <f t="shared" si="6"/>
        <v>○</v>
      </c>
      <c r="AL79" s="513" t="str">
        <f t="shared" si="7"/>
        <v/>
      </c>
      <c r="AM79" s="514"/>
      <c r="AN79" s="514"/>
      <c r="AO79" s="514"/>
      <c r="AP79" s="514"/>
      <c r="AQ79" s="514"/>
      <c r="AR79" s="514"/>
      <c r="AS79" s="514"/>
      <c r="AT79" s="514"/>
      <c r="AU79" s="515"/>
    </row>
    <row r="80" spans="1:47" ht="33" customHeight="1" thickBot="1">
      <c r="A80" s="479">
        <f t="shared" si="2"/>
        <v>69</v>
      </c>
      <c r="B80" s="765" t="str">
        <f>IF('(入力①) 基本情報入力シート'!C101="","",'(入力①) 基本情報入力シート'!C101)</f>
        <v/>
      </c>
      <c r="C80" s="766" t="str">
        <f>IF('(入力①) 基本情報入力シート'!D101="","",'(入力①) 基本情報入力シート'!D101)</f>
        <v/>
      </c>
      <c r="D80" s="766" t="str">
        <f>IF('(入力①) 基本情報入力シート'!E101="","",'(入力①) 基本情報入力シート'!E101)</f>
        <v/>
      </c>
      <c r="E80" s="766" t="str">
        <f>IF('(入力①) 基本情報入力シート'!F101="","",'(入力①) 基本情報入力シート'!F101)</f>
        <v/>
      </c>
      <c r="F80" s="766" t="str">
        <f>IF('(入力①) 基本情報入力シート'!G101="","",'(入力①) 基本情報入力シート'!G101)</f>
        <v/>
      </c>
      <c r="G80" s="766" t="str">
        <f>IF('(入力①) 基本情報入力シート'!H101="","",'(入力①) 基本情報入力シート'!H101)</f>
        <v/>
      </c>
      <c r="H80" s="766" t="str">
        <f>IF('(入力①) 基本情報入力シート'!I101="","",'(入力①) 基本情報入力シート'!I101)</f>
        <v/>
      </c>
      <c r="I80" s="766" t="str">
        <f>IF('(入力①) 基本情報入力シート'!J101="","",'(入力①) 基本情報入力シート'!J101)</f>
        <v/>
      </c>
      <c r="J80" s="766" t="str">
        <f>IF('(入力①) 基本情報入力シート'!K101="","",'(入力①) 基本情報入力シート'!K101)</f>
        <v/>
      </c>
      <c r="K80" s="767" t="str">
        <f>IF('(入力①) 基本情報入力シート'!L101="","",'(入力①) 基本情報入力シート'!L101)</f>
        <v/>
      </c>
      <c r="L80" s="768" t="str">
        <f>IF('(入力①) 基本情報入力シート'!M101="","",'(入力①) 基本情報入力シート'!M101)</f>
        <v/>
      </c>
      <c r="M80" s="768" t="str">
        <f>IF('(入力①) 基本情報入力シート'!R101="","",'(入力①) 基本情報入力シート'!R101)</f>
        <v/>
      </c>
      <c r="N80" s="768" t="str">
        <f>IF('(入力①) 基本情報入力シート'!W101="","",'(入力①) 基本情報入力シート'!W101)</f>
        <v/>
      </c>
      <c r="O80" s="768" t="str">
        <f>IF('(入力①) 基本情報入力シート'!X101="","",'(入力①) 基本情報入力シート'!X101)</f>
        <v/>
      </c>
      <c r="P80" s="769" t="str">
        <f>IF('(入力①) 基本情報入力シート'!Y101="","",'(入力①) 基本情報入力シート'!Y101)</f>
        <v/>
      </c>
      <c r="Q80" s="770" t="str">
        <f>IF('(入力①) 基本情報入力シート'!Z101="","",'(入力①) 基本情報入力シート'!Z101)</f>
        <v/>
      </c>
      <c r="R80" s="771" t="str">
        <f>IF('(入力①) 基本情報入力シート'!AA101="","",'(入力①) 基本情報入力シート'!AA101)</f>
        <v/>
      </c>
      <c r="S80" s="508"/>
      <c r="T80" s="509"/>
      <c r="U80" s="510" t="str">
        <f>IF(P80="","",VLOOKUP(P80,【参考】数式用!$A$5:$I$38,MATCH(T80,【参考】数式用!$H$4:$I$4,0)+7,0))</f>
        <v/>
      </c>
      <c r="V80" s="609"/>
      <c r="W80" s="204" t="s">
        <v>172</v>
      </c>
      <c r="X80" s="511"/>
      <c r="Y80" s="203" t="s">
        <v>173</v>
      </c>
      <c r="Z80" s="511"/>
      <c r="AA80" s="297" t="s">
        <v>174</v>
      </c>
      <c r="AB80" s="511"/>
      <c r="AC80" s="203" t="s">
        <v>173</v>
      </c>
      <c r="AD80" s="511"/>
      <c r="AE80" s="203" t="s">
        <v>175</v>
      </c>
      <c r="AF80" s="489" t="s">
        <v>176</v>
      </c>
      <c r="AG80" s="490" t="str">
        <f t="shared" si="5"/>
        <v/>
      </c>
      <c r="AH80" s="491" t="s">
        <v>177</v>
      </c>
      <c r="AI80" s="492" t="str">
        <f t="shared" si="9"/>
        <v/>
      </c>
      <c r="AJ80" s="176"/>
      <c r="AK80" s="512" t="str">
        <f t="shared" si="6"/>
        <v>○</v>
      </c>
      <c r="AL80" s="513" t="str">
        <f t="shared" si="7"/>
        <v/>
      </c>
      <c r="AM80" s="514"/>
      <c r="AN80" s="514"/>
      <c r="AO80" s="514"/>
      <c r="AP80" s="514"/>
      <c r="AQ80" s="514"/>
      <c r="AR80" s="514"/>
      <c r="AS80" s="514"/>
      <c r="AT80" s="514"/>
      <c r="AU80" s="515"/>
    </row>
    <row r="81" spans="1:47" ht="33" customHeight="1" thickBot="1">
      <c r="A81" s="479">
        <f t="shared" si="2"/>
        <v>70</v>
      </c>
      <c r="B81" s="765" t="str">
        <f>IF('(入力①) 基本情報入力シート'!C102="","",'(入力①) 基本情報入力シート'!C102)</f>
        <v/>
      </c>
      <c r="C81" s="766" t="str">
        <f>IF('(入力①) 基本情報入力シート'!D102="","",'(入力①) 基本情報入力シート'!D102)</f>
        <v/>
      </c>
      <c r="D81" s="766" t="str">
        <f>IF('(入力①) 基本情報入力シート'!E102="","",'(入力①) 基本情報入力シート'!E102)</f>
        <v/>
      </c>
      <c r="E81" s="766" t="str">
        <f>IF('(入力①) 基本情報入力シート'!F102="","",'(入力①) 基本情報入力シート'!F102)</f>
        <v/>
      </c>
      <c r="F81" s="766" t="str">
        <f>IF('(入力①) 基本情報入力シート'!G102="","",'(入力①) 基本情報入力シート'!G102)</f>
        <v/>
      </c>
      <c r="G81" s="766" t="str">
        <f>IF('(入力①) 基本情報入力シート'!H102="","",'(入力①) 基本情報入力シート'!H102)</f>
        <v/>
      </c>
      <c r="H81" s="766" t="str">
        <f>IF('(入力①) 基本情報入力シート'!I102="","",'(入力①) 基本情報入力シート'!I102)</f>
        <v/>
      </c>
      <c r="I81" s="766" t="str">
        <f>IF('(入力①) 基本情報入力シート'!J102="","",'(入力①) 基本情報入力シート'!J102)</f>
        <v/>
      </c>
      <c r="J81" s="766" t="str">
        <f>IF('(入力①) 基本情報入力シート'!K102="","",'(入力①) 基本情報入力シート'!K102)</f>
        <v/>
      </c>
      <c r="K81" s="767" t="str">
        <f>IF('(入力①) 基本情報入力シート'!L102="","",'(入力①) 基本情報入力シート'!L102)</f>
        <v/>
      </c>
      <c r="L81" s="768" t="str">
        <f>IF('(入力①) 基本情報入力シート'!M102="","",'(入力①) 基本情報入力シート'!M102)</f>
        <v/>
      </c>
      <c r="M81" s="768" t="str">
        <f>IF('(入力①) 基本情報入力シート'!R102="","",'(入力①) 基本情報入力シート'!R102)</f>
        <v/>
      </c>
      <c r="N81" s="768" t="str">
        <f>IF('(入力①) 基本情報入力シート'!W102="","",'(入力①) 基本情報入力シート'!W102)</f>
        <v/>
      </c>
      <c r="O81" s="768" t="str">
        <f>IF('(入力①) 基本情報入力シート'!X102="","",'(入力①) 基本情報入力シート'!X102)</f>
        <v/>
      </c>
      <c r="P81" s="769" t="str">
        <f>IF('(入力①) 基本情報入力シート'!Y102="","",'(入力①) 基本情報入力シート'!Y102)</f>
        <v/>
      </c>
      <c r="Q81" s="770" t="str">
        <f>IF('(入力①) 基本情報入力シート'!Z102="","",'(入力①) 基本情報入力シート'!Z102)</f>
        <v/>
      </c>
      <c r="R81" s="771" t="str">
        <f>IF('(入力①) 基本情報入力シート'!AA102="","",'(入力①) 基本情報入力シート'!AA102)</f>
        <v/>
      </c>
      <c r="S81" s="508"/>
      <c r="T81" s="509"/>
      <c r="U81" s="510" t="str">
        <f>IF(P81="","",VLOOKUP(P81,【参考】数式用!$A$5:$I$38,MATCH(T81,【参考】数式用!$H$4:$I$4,0)+7,0))</f>
        <v/>
      </c>
      <c r="V81" s="609"/>
      <c r="W81" s="204" t="s">
        <v>172</v>
      </c>
      <c r="X81" s="511"/>
      <c r="Y81" s="203" t="s">
        <v>173</v>
      </c>
      <c r="Z81" s="511"/>
      <c r="AA81" s="297" t="s">
        <v>174</v>
      </c>
      <c r="AB81" s="511"/>
      <c r="AC81" s="203" t="s">
        <v>173</v>
      </c>
      <c r="AD81" s="511"/>
      <c r="AE81" s="203" t="s">
        <v>175</v>
      </c>
      <c r="AF81" s="489" t="s">
        <v>176</v>
      </c>
      <c r="AG81" s="490" t="str">
        <f t="shared" ref="AG81:AG111" si="10">IF(X81&gt;=1,(AB81*12+AD81)-(X81*12+Z81)+1,"")</f>
        <v/>
      </c>
      <c r="AH81" s="491" t="s">
        <v>177</v>
      </c>
      <c r="AI81" s="492" t="str">
        <f t="shared" si="9"/>
        <v/>
      </c>
      <c r="AJ81" s="176"/>
      <c r="AK81" s="512" t="str">
        <f t="shared" si="6"/>
        <v>○</v>
      </c>
      <c r="AL81" s="513" t="str">
        <f t="shared" si="7"/>
        <v/>
      </c>
      <c r="AM81" s="514"/>
      <c r="AN81" s="514"/>
      <c r="AO81" s="514"/>
      <c r="AP81" s="514"/>
      <c r="AQ81" s="514"/>
      <c r="AR81" s="514"/>
      <c r="AS81" s="514"/>
      <c r="AT81" s="514"/>
      <c r="AU81" s="515"/>
    </row>
    <row r="82" spans="1:47" ht="33" customHeight="1" thickBot="1">
      <c r="A82" s="479">
        <f t="shared" si="2"/>
        <v>71</v>
      </c>
      <c r="B82" s="765" t="str">
        <f>IF('(入力①) 基本情報入力シート'!C103="","",'(入力①) 基本情報入力シート'!C103)</f>
        <v/>
      </c>
      <c r="C82" s="766" t="str">
        <f>IF('(入力①) 基本情報入力シート'!D103="","",'(入力①) 基本情報入力シート'!D103)</f>
        <v/>
      </c>
      <c r="D82" s="766" t="str">
        <f>IF('(入力①) 基本情報入力シート'!E103="","",'(入力①) 基本情報入力シート'!E103)</f>
        <v/>
      </c>
      <c r="E82" s="766" t="str">
        <f>IF('(入力①) 基本情報入力シート'!F103="","",'(入力①) 基本情報入力シート'!F103)</f>
        <v/>
      </c>
      <c r="F82" s="766" t="str">
        <f>IF('(入力①) 基本情報入力シート'!G103="","",'(入力①) 基本情報入力シート'!G103)</f>
        <v/>
      </c>
      <c r="G82" s="766" t="str">
        <f>IF('(入力①) 基本情報入力シート'!H103="","",'(入力①) 基本情報入力シート'!H103)</f>
        <v/>
      </c>
      <c r="H82" s="766" t="str">
        <f>IF('(入力①) 基本情報入力シート'!I103="","",'(入力①) 基本情報入力シート'!I103)</f>
        <v/>
      </c>
      <c r="I82" s="766" t="str">
        <f>IF('(入力①) 基本情報入力シート'!J103="","",'(入力①) 基本情報入力シート'!J103)</f>
        <v/>
      </c>
      <c r="J82" s="766" t="str">
        <f>IF('(入力①) 基本情報入力シート'!K103="","",'(入力①) 基本情報入力シート'!K103)</f>
        <v/>
      </c>
      <c r="K82" s="767" t="str">
        <f>IF('(入力①) 基本情報入力シート'!L103="","",'(入力①) 基本情報入力シート'!L103)</f>
        <v/>
      </c>
      <c r="L82" s="768" t="str">
        <f>IF('(入力①) 基本情報入力シート'!M103="","",'(入力①) 基本情報入力シート'!M103)</f>
        <v/>
      </c>
      <c r="M82" s="768" t="str">
        <f>IF('(入力①) 基本情報入力シート'!R103="","",'(入力①) 基本情報入力シート'!R103)</f>
        <v/>
      </c>
      <c r="N82" s="768" t="str">
        <f>IF('(入力①) 基本情報入力シート'!W103="","",'(入力①) 基本情報入力シート'!W103)</f>
        <v/>
      </c>
      <c r="O82" s="768" t="str">
        <f>IF('(入力①) 基本情報入力シート'!X103="","",'(入力①) 基本情報入力シート'!X103)</f>
        <v/>
      </c>
      <c r="P82" s="769" t="str">
        <f>IF('(入力①) 基本情報入力シート'!Y103="","",'(入力①) 基本情報入力シート'!Y103)</f>
        <v/>
      </c>
      <c r="Q82" s="770" t="str">
        <f>IF('(入力①) 基本情報入力シート'!Z103="","",'(入力①) 基本情報入力シート'!Z103)</f>
        <v/>
      </c>
      <c r="R82" s="771" t="str">
        <f>IF('(入力①) 基本情報入力シート'!AA103="","",'(入力①) 基本情報入力シート'!AA103)</f>
        <v/>
      </c>
      <c r="S82" s="508"/>
      <c r="T82" s="509"/>
      <c r="U82" s="510" t="str">
        <f>IF(P82="","",VLOOKUP(P82,【参考】数式用!$A$5:$I$38,MATCH(T82,【参考】数式用!$H$4:$I$4,0)+7,0))</f>
        <v/>
      </c>
      <c r="V82" s="609"/>
      <c r="W82" s="204" t="s">
        <v>172</v>
      </c>
      <c r="X82" s="511"/>
      <c r="Y82" s="203" t="s">
        <v>173</v>
      </c>
      <c r="Z82" s="511"/>
      <c r="AA82" s="297" t="s">
        <v>174</v>
      </c>
      <c r="AB82" s="511"/>
      <c r="AC82" s="203" t="s">
        <v>173</v>
      </c>
      <c r="AD82" s="511"/>
      <c r="AE82" s="203" t="s">
        <v>175</v>
      </c>
      <c r="AF82" s="489" t="s">
        <v>176</v>
      </c>
      <c r="AG82" s="490" t="str">
        <f t="shared" si="10"/>
        <v/>
      </c>
      <c r="AH82" s="491" t="s">
        <v>177</v>
      </c>
      <c r="AI82" s="492" t="str">
        <f t="shared" si="9"/>
        <v/>
      </c>
      <c r="AJ82" s="176"/>
      <c r="AK82" s="512" t="str">
        <f t="shared" si="6"/>
        <v>○</v>
      </c>
      <c r="AL82" s="513" t="str">
        <f t="shared" si="7"/>
        <v/>
      </c>
      <c r="AM82" s="514"/>
      <c r="AN82" s="514"/>
      <c r="AO82" s="514"/>
      <c r="AP82" s="514"/>
      <c r="AQ82" s="514"/>
      <c r="AR82" s="514"/>
      <c r="AS82" s="514"/>
      <c r="AT82" s="514"/>
      <c r="AU82" s="515"/>
    </row>
    <row r="83" spans="1:47" ht="33" customHeight="1" thickBot="1">
      <c r="A83" s="479">
        <f t="shared" si="2"/>
        <v>72</v>
      </c>
      <c r="B83" s="765" t="str">
        <f>IF('(入力①) 基本情報入力シート'!C104="","",'(入力①) 基本情報入力シート'!C104)</f>
        <v/>
      </c>
      <c r="C83" s="766" t="str">
        <f>IF('(入力①) 基本情報入力シート'!D104="","",'(入力①) 基本情報入力シート'!D104)</f>
        <v/>
      </c>
      <c r="D83" s="766" t="str">
        <f>IF('(入力①) 基本情報入力シート'!E104="","",'(入力①) 基本情報入力シート'!E104)</f>
        <v/>
      </c>
      <c r="E83" s="766" t="str">
        <f>IF('(入力①) 基本情報入力シート'!F104="","",'(入力①) 基本情報入力シート'!F104)</f>
        <v/>
      </c>
      <c r="F83" s="766" t="str">
        <f>IF('(入力①) 基本情報入力シート'!G104="","",'(入力①) 基本情報入力シート'!G104)</f>
        <v/>
      </c>
      <c r="G83" s="766" t="str">
        <f>IF('(入力①) 基本情報入力シート'!H104="","",'(入力①) 基本情報入力シート'!H104)</f>
        <v/>
      </c>
      <c r="H83" s="766" t="str">
        <f>IF('(入力①) 基本情報入力シート'!I104="","",'(入力①) 基本情報入力シート'!I104)</f>
        <v/>
      </c>
      <c r="I83" s="766" t="str">
        <f>IF('(入力①) 基本情報入力シート'!J104="","",'(入力①) 基本情報入力シート'!J104)</f>
        <v/>
      </c>
      <c r="J83" s="766" t="str">
        <f>IF('(入力①) 基本情報入力シート'!K104="","",'(入力①) 基本情報入力シート'!K104)</f>
        <v/>
      </c>
      <c r="K83" s="767" t="str">
        <f>IF('(入力①) 基本情報入力シート'!L104="","",'(入力①) 基本情報入力シート'!L104)</f>
        <v/>
      </c>
      <c r="L83" s="768" t="str">
        <f>IF('(入力①) 基本情報入力シート'!M104="","",'(入力①) 基本情報入力シート'!M104)</f>
        <v/>
      </c>
      <c r="M83" s="768" t="str">
        <f>IF('(入力①) 基本情報入力シート'!R104="","",'(入力①) 基本情報入力シート'!R104)</f>
        <v/>
      </c>
      <c r="N83" s="768" t="str">
        <f>IF('(入力①) 基本情報入力シート'!W104="","",'(入力①) 基本情報入力シート'!W104)</f>
        <v/>
      </c>
      <c r="O83" s="768" t="str">
        <f>IF('(入力①) 基本情報入力シート'!X104="","",'(入力①) 基本情報入力シート'!X104)</f>
        <v/>
      </c>
      <c r="P83" s="769" t="str">
        <f>IF('(入力①) 基本情報入力シート'!Y104="","",'(入力①) 基本情報入力シート'!Y104)</f>
        <v/>
      </c>
      <c r="Q83" s="770" t="str">
        <f>IF('(入力①) 基本情報入力シート'!Z104="","",'(入力①) 基本情報入力シート'!Z104)</f>
        <v/>
      </c>
      <c r="R83" s="771" t="str">
        <f>IF('(入力①) 基本情報入力シート'!AA104="","",'(入力①) 基本情報入力シート'!AA104)</f>
        <v/>
      </c>
      <c r="S83" s="508"/>
      <c r="T83" s="509"/>
      <c r="U83" s="510" t="str">
        <f>IF(P83="","",VLOOKUP(P83,【参考】数式用!$A$5:$I$38,MATCH(T83,【参考】数式用!$H$4:$I$4,0)+7,0))</f>
        <v/>
      </c>
      <c r="V83" s="609"/>
      <c r="W83" s="204" t="s">
        <v>172</v>
      </c>
      <c r="X83" s="511"/>
      <c r="Y83" s="203" t="s">
        <v>173</v>
      </c>
      <c r="Z83" s="511"/>
      <c r="AA83" s="297" t="s">
        <v>174</v>
      </c>
      <c r="AB83" s="511"/>
      <c r="AC83" s="203" t="s">
        <v>173</v>
      </c>
      <c r="AD83" s="511"/>
      <c r="AE83" s="203" t="s">
        <v>175</v>
      </c>
      <c r="AF83" s="489" t="s">
        <v>176</v>
      </c>
      <c r="AG83" s="490" t="str">
        <f t="shared" si="10"/>
        <v/>
      </c>
      <c r="AH83" s="491" t="s">
        <v>177</v>
      </c>
      <c r="AI83" s="492" t="str">
        <f t="shared" si="9"/>
        <v/>
      </c>
      <c r="AJ83" s="176"/>
      <c r="AK83" s="512" t="str">
        <f t="shared" ref="AK83:AK111" si="11">IFERROR(IF(AND(T83="特定加算Ⅰ",OR(V83="",V83="-",V83="いずれも取得していない")),"☓","○"),"")</f>
        <v>○</v>
      </c>
      <c r="AL83" s="513" t="str">
        <f t="shared" ref="AL83:AL111" si="12">IFERROR(IF(AND(T83="特定加算Ⅰ",OR(V83="",V83="-",V83="いずれも取得していない")),"！特定加算Ⅰが選択されています。該当する介護福祉士配置等要件を選択してください。",""),"")</f>
        <v/>
      </c>
      <c r="AM83" s="514"/>
      <c r="AN83" s="514"/>
      <c r="AO83" s="514"/>
      <c r="AP83" s="514"/>
      <c r="AQ83" s="514"/>
      <c r="AR83" s="514"/>
      <c r="AS83" s="514"/>
      <c r="AT83" s="514"/>
      <c r="AU83" s="515"/>
    </row>
    <row r="84" spans="1:47" ht="33" customHeight="1" thickBot="1">
      <c r="A84" s="479">
        <f t="shared" si="2"/>
        <v>73</v>
      </c>
      <c r="B84" s="765" t="str">
        <f>IF('(入力①) 基本情報入力シート'!C105="","",'(入力①) 基本情報入力シート'!C105)</f>
        <v/>
      </c>
      <c r="C84" s="766" t="str">
        <f>IF('(入力①) 基本情報入力シート'!D105="","",'(入力①) 基本情報入力シート'!D105)</f>
        <v/>
      </c>
      <c r="D84" s="766" t="str">
        <f>IF('(入力①) 基本情報入力シート'!E105="","",'(入力①) 基本情報入力シート'!E105)</f>
        <v/>
      </c>
      <c r="E84" s="766" t="str">
        <f>IF('(入力①) 基本情報入力シート'!F105="","",'(入力①) 基本情報入力シート'!F105)</f>
        <v/>
      </c>
      <c r="F84" s="766" t="str">
        <f>IF('(入力①) 基本情報入力シート'!G105="","",'(入力①) 基本情報入力シート'!G105)</f>
        <v/>
      </c>
      <c r="G84" s="766" t="str">
        <f>IF('(入力①) 基本情報入力シート'!H105="","",'(入力①) 基本情報入力シート'!H105)</f>
        <v/>
      </c>
      <c r="H84" s="766" t="str">
        <f>IF('(入力①) 基本情報入力シート'!I105="","",'(入力①) 基本情報入力シート'!I105)</f>
        <v/>
      </c>
      <c r="I84" s="766" t="str">
        <f>IF('(入力①) 基本情報入力シート'!J105="","",'(入力①) 基本情報入力シート'!J105)</f>
        <v/>
      </c>
      <c r="J84" s="766" t="str">
        <f>IF('(入力①) 基本情報入力シート'!K105="","",'(入力①) 基本情報入力シート'!K105)</f>
        <v/>
      </c>
      <c r="K84" s="767" t="str">
        <f>IF('(入力①) 基本情報入力シート'!L105="","",'(入力①) 基本情報入力シート'!L105)</f>
        <v/>
      </c>
      <c r="L84" s="768" t="str">
        <f>IF('(入力①) 基本情報入力シート'!M105="","",'(入力①) 基本情報入力シート'!M105)</f>
        <v/>
      </c>
      <c r="M84" s="768" t="str">
        <f>IF('(入力①) 基本情報入力シート'!R105="","",'(入力①) 基本情報入力シート'!R105)</f>
        <v/>
      </c>
      <c r="N84" s="768" t="str">
        <f>IF('(入力①) 基本情報入力シート'!W105="","",'(入力①) 基本情報入力シート'!W105)</f>
        <v/>
      </c>
      <c r="O84" s="768" t="str">
        <f>IF('(入力①) 基本情報入力シート'!X105="","",'(入力①) 基本情報入力シート'!X105)</f>
        <v/>
      </c>
      <c r="P84" s="769" t="str">
        <f>IF('(入力①) 基本情報入力シート'!Y105="","",'(入力①) 基本情報入力シート'!Y105)</f>
        <v/>
      </c>
      <c r="Q84" s="770" t="str">
        <f>IF('(入力①) 基本情報入力シート'!Z105="","",'(入力①) 基本情報入力シート'!Z105)</f>
        <v/>
      </c>
      <c r="R84" s="771" t="str">
        <f>IF('(入力①) 基本情報入力シート'!AA105="","",'(入力①) 基本情報入力シート'!AA105)</f>
        <v/>
      </c>
      <c r="S84" s="508"/>
      <c r="T84" s="509"/>
      <c r="U84" s="510" t="str">
        <f>IF(P84="","",VLOOKUP(P84,【参考】数式用!$A$5:$I$38,MATCH(T84,【参考】数式用!$H$4:$I$4,0)+7,0))</f>
        <v/>
      </c>
      <c r="V84" s="609"/>
      <c r="W84" s="204" t="s">
        <v>172</v>
      </c>
      <c r="X84" s="511"/>
      <c r="Y84" s="203" t="s">
        <v>173</v>
      </c>
      <c r="Z84" s="511"/>
      <c r="AA84" s="297" t="s">
        <v>174</v>
      </c>
      <c r="AB84" s="511"/>
      <c r="AC84" s="203" t="s">
        <v>173</v>
      </c>
      <c r="AD84" s="511"/>
      <c r="AE84" s="203" t="s">
        <v>175</v>
      </c>
      <c r="AF84" s="489" t="s">
        <v>176</v>
      </c>
      <c r="AG84" s="490" t="str">
        <f t="shared" si="10"/>
        <v/>
      </c>
      <c r="AH84" s="491" t="s">
        <v>177</v>
      </c>
      <c r="AI84" s="492" t="str">
        <f t="shared" si="9"/>
        <v/>
      </c>
      <c r="AJ84" s="176"/>
      <c r="AK84" s="512" t="str">
        <f t="shared" si="11"/>
        <v>○</v>
      </c>
      <c r="AL84" s="513" t="str">
        <f t="shared" si="12"/>
        <v/>
      </c>
      <c r="AM84" s="514"/>
      <c r="AN84" s="514"/>
      <c r="AO84" s="514"/>
      <c r="AP84" s="514"/>
      <c r="AQ84" s="514"/>
      <c r="AR84" s="514"/>
      <c r="AS84" s="514"/>
      <c r="AT84" s="514"/>
      <c r="AU84" s="515"/>
    </row>
    <row r="85" spans="1:47" ht="33" customHeight="1" thickBot="1">
      <c r="A85" s="479">
        <f t="shared" si="2"/>
        <v>74</v>
      </c>
      <c r="B85" s="765" t="str">
        <f>IF('(入力①) 基本情報入力シート'!C106="","",'(入力①) 基本情報入力シート'!C106)</f>
        <v/>
      </c>
      <c r="C85" s="766" t="str">
        <f>IF('(入力①) 基本情報入力シート'!D106="","",'(入力①) 基本情報入力シート'!D106)</f>
        <v/>
      </c>
      <c r="D85" s="766" t="str">
        <f>IF('(入力①) 基本情報入力シート'!E106="","",'(入力①) 基本情報入力シート'!E106)</f>
        <v/>
      </c>
      <c r="E85" s="766" t="str">
        <f>IF('(入力①) 基本情報入力シート'!F106="","",'(入力①) 基本情報入力シート'!F106)</f>
        <v/>
      </c>
      <c r="F85" s="766" t="str">
        <f>IF('(入力①) 基本情報入力シート'!G106="","",'(入力①) 基本情報入力シート'!G106)</f>
        <v/>
      </c>
      <c r="G85" s="766" t="str">
        <f>IF('(入力①) 基本情報入力シート'!H106="","",'(入力①) 基本情報入力シート'!H106)</f>
        <v/>
      </c>
      <c r="H85" s="766" t="str">
        <f>IF('(入力①) 基本情報入力シート'!I106="","",'(入力①) 基本情報入力シート'!I106)</f>
        <v/>
      </c>
      <c r="I85" s="766" t="str">
        <f>IF('(入力①) 基本情報入力シート'!J106="","",'(入力①) 基本情報入力シート'!J106)</f>
        <v/>
      </c>
      <c r="J85" s="766" t="str">
        <f>IF('(入力①) 基本情報入力シート'!K106="","",'(入力①) 基本情報入力シート'!K106)</f>
        <v/>
      </c>
      <c r="K85" s="767" t="str">
        <f>IF('(入力①) 基本情報入力シート'!L106="","",'(入力①) 基本情報入力シート'!L106)</f>
        <v/>
      </c>
      <c r="L85" s="768" t="str">
        <f>IF('(入力①) 基本情報入力シート'!M106="","",'(入力①) 基本情報入力シート'!M106)</f>
        <v/>
      </c>
      <c r="M85" s="768" t="str">
        <f>IF('(入力①) 基本情報入力シート'!R106="","",'(入力①) 基本情報入力シート'!R106)</f>
        <v/>
      </c>
      <c r="N85" s="768" t="str">
        <f>IF('(入力①) 基本情報入力シート'!W106="","",'(入力①) 基本情報入力シート'!W106)</f>
        <v/>
      </c>
      <c r="O85" s="768" t="str">
        <f>IF('(入力①) 基本情報入力シート'!X106="","",'(入力①) 基本情報入力シート'!X106)</f>
        <v/>
      </c>
      <c r="P85" s="769" t="str">
        <f>IF('(入力①) 基本情報入力シート'!Y106="","",'(入力①) 基本情報入力シート'!Y106)</f>
        <v/>
      </c>
      <c r="Q85" s="770" t="str">
        <f>IF('(入力①) 基本情報入力シート'!Z106="","",'(入力①) 基本情報入力シート'!Z106)</f>
        <v/>
      </c>
      <c r="R85" s="771" t="str">
        <f>IF('(入力①) 基本情報入力シート'!AA106="","",'(入力①) 基本情報入力シート'!AA106)</f>
        <v/>
      </c>
      <c r="S85" s="508"/>
      <c r="T85" s="509"/>
      <c r="U85" s="510" t="str">
        <f>IF(P85="","",VLOOKUP(P85,【参考】数式用!$A$5:$I$38,MATCH(T85,【参考】数式用!$H$4:$I$4,0)+7,0))</f>
        <v/>
      </c>
      <c r="V85" s="609"/>
      <c r="W85" s="204" t="s">
        <v>172</v>
      </c>
      <c r="X85" s="511"/>
      <c r="Y85" s="203" t="s">
        <v>173</v>
      </c>
      <c r="Z85" s="511"/>
      <c r="AA85" s="297" t="s">
        <v>174</v>
      </c>
      <c r="AB85" s="511"/>
      <c r="AC85" s="203" t="s">
        <v>173</v>
      </c>
      <c r="AD85" s="511"/>
      <c r="AE85" s="203" t="s">
        <v>175</v>
      </c>
      <c r="AF85" s="489" t="s">
        <v>176</v>
      </c>
      <c r="AG85" s="490" t="str">
        <f t="shared" si="10"/>
        <v/>
      </c>
      <c r="AH85" s="491" t="s">
        <v>177</v>
      </c>
      <c r="AI85" s="492" t="str">
        <f t="shared" si="9"/>
        <v/>
      </c>
      <c r="AJ85" s="176"/>
      <c r="AK85" s="512" t="str">
        <f t="shared" si="11"/>
        <v>○</v>
      </c>
      <c r="AL85" s="513" t="str">
        <f t="shared" si="12"/>
        <v/>
      </c>
      <c r="AM85" s="514"/>
      <c r="AN85" s="514"/>
      <c r="AO85" s="514"/>
      <c r="AP85" s="514"/>
      <c r="AQ85" s="514"/>
      <c r="AR85" s="514"/>
      <c r="AS85" s="514"/>
      <c r="AT85" s="514"/>
      <c r="AU85" s="515"/>
    </row>
    <row r="86" spans="1:47" ht="33" customHeight="1" thickBot="1">
      <c r="A86" s="479">
        <f t="shared" si="2"/>
        <v>75</v>
      </c>
      <c r="B86" s="765" t="str">
        <f>IF('(入力①) 基本情報入力シート'!C107="","",'(入力①) 基本情報入力シート'!C107)</f>
        <v/>
      </c>
      <c r="C86" s="766" t="str">
        <f>IF('(入力①) 基本情報入力シート'!D107="","",'(入力①) 基本情報入力シート'!D107)</f>
        <v/>
      </c>
      <c r="D86" s="766" t="str">
        <f>IF('(入力①) 基本情報入力シート'!E107="","",'(入力①) 基本情報入力シート'!E107)</f>
        <v/>
      </c>
      <c r="E86" s="766" t="str">
        <f>IF('(入力①) 基本情報入力シート'!F107="","",'(入力①) 基本情報入力シート'!F107)</f>
        <v/>
      </c>
      <c r="F86" s="766" t="str">
        <f>IF('(入力①) 基本情報入力シート'!G107="","",'(入力①) 基本情報入力シート'!G107)</f>
        <v/>
      </c>
      <c r="G86" s="766" t="str">
        <f>IF('(入力①) 基本情報入力シート'!H107="","",'(入力①) 基本情報入力シート'!H107)</f>
        <v/>
      </c>
      <c r="H86" s="766" t="str">
        <f>IF('(入力①) 基本情報入力シート'!I107="","",'(入力①) 基本情報入力シート'!I107)</f>
        <v/>
      </c>
      <c r="I86" s="766" t="str">
        <f>IF('(入力①) 基本情報入力シート'!J107="","",'(入力①) 基本情報入力シート'!J107)</f>
        <v/>
      </c>
      <c r="J86" s="766" t="str">
        <f>IF('(入力①) 基本情報入力シート'!K107="","",'(入力①) 基本情報入力シート'!K107)</f>
        <v/>
      </c>
      <c r="K86" s="767" t="str">
        <f>IF('(入力①) 基本情報入力シート'!L107="","",'(入力①) 基本情報入力シート'!L107)</f>
        <v/>
      </c>
      <c r="L86" s="768" t="str">
        <f>IF('(入力①) 基本情報入力シート'!M107="","",'(入力①) 基本情報入力シート'!M107)</f>
        <v/>
      </c>
      <c r="M86" s="768" t="str">
        <f>IF('(入力①) 基本情報入力シート'!R107="","",'(入力①) 基本情報入力シート'!R107)</f>
        <v/>
      </c>
      <c r="N86" s="768" t="str">
        <f>IF('(入力①) 基本情報入力シート'!W107="","",'(入力①) 基本情報入力シート'!W107)</f>
        <v/>
      </c>
      <c r="O86" s="768" t="str">
        <f>IF('(入力①) 基本情報入力シート'!X107="","",'(入力①) 基本情報入力シート'!X107)</f>
        <v/>
      </c>
      <c r="P86" s="769" t="str">
        <f>IF('(入力①) 基本情報入力シート'!Y107="","",'(入力①) 基本情報入力シート'!Y107)</f>
        <v/>
      </c>
      <c r="Q86" s="770" t="str">
        <f>IF('(入力①) 基本情報入力シート'!Z107="","",'(入力①) 基本情報入力シート'!Z107)</f>
        <v/>
      </c>
      <c r="R86" s="771" t="str">
        <f>IF('(入力①) 基本情報入力シート'!AA107="","",'(入力①) 基本情報入力シート'!AA107)</f>
        <v/>
      </c>
      <c r="S86" s="508"/>
      <c r="T86" s="509"/>
      <c r="U86" s="510" t="str">
        <f>IF(P86="","",VLOOKUP(P86,【参考】数式用!$A$5:$I$38,MATCH(T86,【参考】数式用!$H$4:$I$4,0)+7,0))</f>
        <v/>
      </c>
      <c r="V86" s="609"/>
      <c r="W86" s="204" t="s">
        <v>172</v>
      </c>
      <c r="X86" s="511"/>
      <c r="Y86" s="203" t="s">
        <v>173</v>
      </c>
      <c r="Z86" s="511"/>
      <c r="AA86" s="297" t="s">
        <v>174</v>
      </c>
      <c r="AB86" s="511"/>
      <c r="AC86" s="203" t="s">
        <v>173</v>
      </c>
      <c r="AD86" s="511"/>
      <c r="AE86" s="203" t="s">
        <v>175</v>
      </c>
      <c r="AF86" s="489" t="s">
        <v>176</v>
      </c>
      <c r="AG86" s="490" t="str">
        <f t="shared" si="10"/>
        <v/>
      </c>
      <c r="AH86" s="491" t="s">
        <v>177</v>
      </c>
      <c r="AI86" s="492" t="str">
        <f t="shared" si="9"/>
        <v/>
      </c>
      <c r="AJ86" s="176"/>
      <c r="AK86" s="512" t="str">
        <f t="shared" si="11"/>
        <v>○</v>
      </c>
      <c r="AL86" s="513" t="str">
        <f t="shared" si="12"/>
        <v/>
      </c>
      <c r="AM86" s="514"/>
      <c r="AN86" s="514"/>
      <c r="AO86" s="514"/>
      <c r="AP86" s="514"/>
      <c r="AQ86" s="514"/>
      <c r="AR86" s="514"/>
      <c r="AS86" s="514"/>
      <c r="AT86" s="514"/>
      <c r="AU86" s="515"/>
    </row>
    <row r="87" spans="1:47" ht="33" customHeight="1" thickBot="1">
      <c r="A87" s="479">
        <f t="shared" si="2"/>
        <v>76</v>
      </c>
      <c r="B87" s="765" t="str">
        <f>IF('(入力①) 基本情報入力シート'!C108="","",'(入力①) 基本情報入力シート'!C108)</f>
        <v/>
      </c>
      <c r="C87" s="766" t="str">
        <f>IF('(入力①) 基本情報入力シート'!D108="","",'(入力①) 基本情報入力シート'!D108)</f>
        <v/>
      </c>
      <c r="D87" s="766" t="str">
        <f>IF('(入力①) 基本情報入力シート'!E108="","",'(入力①) 基本情報入力シート'!E108)</f>
        <v/>
      </c>
      <c r="E87" s="766" t="str">
        <f>IF('(入力①) 基本情報入力シート'!F108="","",'(入力①) 基本情報入力シート'!F108)</f>
        <v/>
      </c>
      <c r="F87" s="766" t="str">
        <f>IF('(入力①) 基本情報入力シート'!G108="","",'(入力①) 基本情報入力シート'!G108)</f>
        <v/>
      </c>
      <c r="G87" s="766" t="str">
        <f>IF('(入力①) 基本情報入力シート'!H108="","",'(入力①) 基本情報入力シート'!H108)</f>
        <v/>
      </c>
      <c r="H87" s="766" t="str">
        <f>IF('(入力①) 基本情報入力シート'!I108="","",'(入力①) 基本情報入力シート'!I108)</f>
        <v/>
      </c>
      <c r="I87" s="766" t="str">
        <f>IF('(入力①) 基本情報入力シート'!J108="","",'(入力①) 基本情報入力シート'!J108)</f>
        <v/>
      </c>
      <c r="J87" s="766" t="str">
        <f>IF('(入力①) 基本情報入力シート'!K108="","",'(入力①) 基本情報入力シート'!K108)</f>
        <v/>
      </c>
      <c r="K87" s="767" t="str">
        <f>IF('(入力①) 基本情報入力シート'!L108="","",'(入力①) 基本情報入力シート'!L108)</f>
        <v/>
      </c>
      <c r="L87" s="768" t="str">
        <f>IF('(入力①) 基本情報入力シート'!M108="","",'(入力①) 基本情報入力シート'!M108)</f>
        <v/>
      </c>
      <c r="M87" s="768" t="str">
        <f>IF('(入力①) 基本情報入力シート'!R108="","",'(入力①) 基本情報入力シート'!R108)</f>
        <v/>
      </c>
      <c r="N87" s="768" t="str">
        <f>IF('(入力①) 基本情報入力シート'!W108="","",'(入力①) 基本情報入力シート'!W108)</f>
        <v/>
      </c>
      <c r="O87" s="768" t="str">
        <f>IF('(入力①) 基本情報入力シート'!X108="","",'(入力①) 基本情報入力シート'!X108)</f>
        <v/>
      </c>
      <c r="P87" s="769" t="str">
        <f>IF('(入力①) 基本情報入力シート'!Y108="","",'(入力①) 基本情報入力シート'!Y108)</f>
        <v/>
      </c>
      <c r="Q87" s="770" t="str">
        <f>IF('(入力①) 基本情報入力シート'!Z108="","",'(入力①) 基本情報入力シート'!Z108)</f>
        <v/>
      </c>
      <c r="R87" s="771" t="str">
        <f>IF('(入力①) 基本情報入力シート'!AA108="","",'(入力①) 基本情報入力シート'!AA108)</f>
        <v/>
      </c>
      <c r="S87" s="508"/>
      <c r="T87" s="509"/>
      <c r="U87" s="510" t="str">
        <f>IF(P87="","",VLOOKUP(P87,【参考】数式用!$A$5:$I$38,MATCH(T87,【参考】数式用!$H$4:$I$4,0)+7,0))</f>
        <v/>
      </c>
      <c r="V87" s="609"/>
      <c r="W87" s="204" t="s">
        <v>172</v>
      </c>
      <c r="X87" s="511"/>
      <c r="Y87" s="203" t="s">
        <v>173</v>
      </c>
      <c r="Z87" s="511"/>
      <c r="AA87" s="297" t="s">
        <v>174</v>
      </c>
      <c r="AB87" s="511"/>
      <c r="AC87" s="203" t="s">
        <v>173</v>
      </c>
      <c r="AD87" s="511"/>
      <c r="AE87" s="203" t="s">
        <v>175</v>
      </c>
      <c r="AF87" s="489" t="s">
        <v>176</v>
      </c>
      <c r="AG87" s="490" t="str">
        <f t="shared" si="10"/>
        <v/>
      </c>
      <c r="AH87" s="491" t="s">
        <v>177</v>
      </c>
      <c r="AI87" s="492" t="str">
        <f t="shared" si="9"/>
        <v/>
      </c>
      <c r="AJ87" s="176"/>
      <c r="AK87" s="512" t="str">
        <f t="shared" si="11"/>
        <v>○</v>
      </c>
      <c r="AL87" s="513" t="str">
        <f t="shared" si="12"/>
        <v/>
      </c>
      <c r="AM87" s="514"/>
      <c r="AN87" s="514"/>
      <c r="AO87" s="514"/>
      <c r="AP87" s="514"/>
      <c r="AQ87" s="514"/>
      <c r="AR87" s="514"/>
      <c r="AS87" s="514"/>
      <c r="AT87" s="514"/>
      <c r="AU87" s="515"/>
    </row>
    <row r="88" spans="1:47" ht="33" customHeight="1" thickBot="1">
      <c r="A88" s="479">
        <f t="shared" si="2"/>
        <v>77</v>
      </c>
      <c r="B88" s="765" t="str">
        <f>IF('(入力①) 基本情報入力シート'!C109="","",'(入力①) 基本情報入力シート'!C109)</f>
        <v/>
      </c>
      <c r="C88" s="766" t="str">
        <f>IF('(入力①) 基本情報入力シート'!D109="","",'(入力①) 基本情報入力シート'!D109)</f>
        <v/>
      </c>
      <c r="D88" s="766" t="str">
        <f>IF('(入力①) 基本情報入力シート'!E109="","",'(入力①) 基本情報入力シート'!E109)</f>
        <v/>
      </c>
      <c r="E88" s="766" t="str">
        <f>IF('(入力①) 基本情報入力シート'!F109="","",'(入力①) 基本情報入力シート'!F109)</f>
        <v/>
      </c>
      <c r="F88" s="766" t="str">
        <f>IF('(入力①) 基本情報入力シート'!G109="","",'(入力①) 基本情報入力シート'!G109)</f>
        <v/>
      </c>
      <c r="G88" s="766" t="str">
        <f>IF('(入力①) 基本情報入力シート'!H109="","",'(入力①) 基本情報入力シート'!H109)</f>
        <v/>
      </c>
      <c r="H88" s="766" t="str">
        <f>IF('(入力①) 基本情報入力シート'!I109="","",'(入力①) 基本情報入力シート'!I109)</f>
        <v/>
      </c>
      <c r="I88" s="766" t="str">
        <f>IF('(入力①) 基本情報入力シート'!J109="","",'(入力①) 基本情報入力シート'!J109)</f>
        <v/>
      </c>
      <c r="J88" s="766" t="str">
        <f>IF('(入力①) 基本情報入力シート'!K109="","",'(入力①) 基本情報入力シート'!K109)</f>
        <v/>
      </c>
      <c r="K88" s="767" t="str">
        <f>IF('(入力①) 基本情報入力シート'!L109="","",'(入力①) 基本情報入力シート'!L109)</f>
        <v/>
      </c>
      <c r="L88" s="768" t="str">
        <f>IF('(入力①) 基本情報入力シート'!M109="","",'(入力①) 基本情報入力シート'!M109)</f>
        <v/>
      </c>
      <c r="M88" s="768" t="str">
        <f>IF('(入力①) 基本情報入力シート'!R109="","",'(入力①) 基本情報入力シート'!R109)</f>
        <v/>
      </c>
      <c r="N88" s="768" t="str">
        <f>IF('(入力①) 基本情報入力シート'!W109="","",'(入力①) 基本情報入力シート'!W109)</f>
        <v/>
      </c>
      <c r="O88" s="768" t="str">
        <f>IF('(入力①) 基本情報入力シート'!X109="","",'(入力①) 基本情報入力シート'!X109)</f>
        <v/>
      </c>
      <c r="P88" s="769" t="str">
        <f>IF('(入力①) 基本情報入力シート'!Y109="","",'(入力①) 基本情報入力シート'!Y109)</f>
        <v/>
      </c>
      <c r="Q88" s="770" t="str">
        <f>IF('(入力①) 基本情報入力シート'!Z109="","",'(入力①) 基本情報入力シート'!Z109)</f>
        <v/>
      </c>
      <c r="R88" s="771" t="str">
        <f>IF('(入力①) 基本情報入力シート'!AA109="","",'(入力①) 基本情報入力シート'!AA109)</f>
        <v/>
      </c>
      <c r="S88" s="508"/>
      <c r="T88" s="509"/>
      <c r="U88" s="510" t="str">
        <f>IF(P88="","",VLOOKUP(P88,【参考】数式用!$A$5:$I$38,MATCH(T88,【参考】数式用!$H$4:$I$4,0)+7,0))</f>
        <v/>
      </c>
      <c r="V88" s="609"/>
      <c r="W88" s="204" t="s">
        <v>172</v>
      </c>
      <c r="X88" s="511"/>
      <c r="Y88" s="203" t="s">
        <v>173</v>
      </c>
      <c r="Z88" s="511"/>
      <c r="AA88" s="297" t="s">
        <v>174</v>
      </c>
      <c r="AB88" s="511"/>
      <c r="AC88" s="203" t="s">
        <v>173</v>
      </c>
      <c r="AD88" s="511"/>
      <c r="AE88" s="203" t="s">
        <v>175</v>
      </c>
      <c r="AF88" s="489" t="s">
        <v>176</v>
      </c>
      <c r="AG88" s="490" t="str">
        <f t="shared" si="10"/>
        <v/>
      </c>
      <c r="AH88" s="491" t="s">
        <v>177</v>
      </c>
      <c r="AI88" s="492" t="str">
        <f t="shared" si="9"/>
        <v/>
      </c>
      <c r="AJ88" s="176"/>
      <c r="AK88" s="512" t="str">
        <f t="shared" si="11"/>
        <v>○</v>
      </c>
      <c r="AL88" s="513" t="str">
        <f t="shared" si="12"/>
        <v/>
      </c>
      <c r="AM88" s="514"/>
      <c r="AN88" s="514"/>
      <c r="AO88" s="514"/>
      <c r="AP88" s="514"/>
      <c r="AQ88" s="514"/>
      <c r="AR88" s="514"/>
      <c r="AS88" s="514"/>
      <c r="AT88" s="514"/>
      <c r="AU88" s="515"/>
    </row>
    <row r="89" spans="1:47" ht="33" customHeight="1" thickBot="1">
      <c r="A89" s="479">
        <f t="shared" si="2"/>
        <v>78</v>
      </c>
      <c r="B89" s="765" t="str">
        <f>IF('(入力①) 基本情報入力シート'!C110="","",'(入力①) 基本情報入力シート'!C110)</f>
        <v/>
      </c>
      <c r="C89" s="766" t="str">
        <f>IF('(入力①) 基本情報入力シート'!D110="","",'(入力①) 基本情報入力シート'!D110)</f>
        <v/>
      </c>
      <c r="D89" s="766" t="str">
        <f>IF('(入力①) 基本情報入力シート'!E110="","",'(入力①) 基本情報入力シート'!E110)</f>
        <v/>
      </c>
      <c r="E89" s="766" t="str">
        <f>IF('(入力①) 基本情報入力シート'!F110="","",'(入力①) 基本情報入力シート'!F110)</f>
        <v/>
      </c>
      <c r="F89" s="766" t="str">
        <f>IF('(入力①) 基本情報入力シート'!G110="","",'(入力①) 基本情報入力シート'!G110)</f>
        <v/>
      </c>
      <c r="G89" s="766" t="str">
        <f>IF('(入力①) 基本情報入力シート'!H110="","",'(入力①) 基本情報入力シート'!H110)</f>
        <v/>
      </c>
      <c r="H89" s="766" t="str">
        <f>IF('(入力①) 基本情報入力シート'!I110="","",'(入力①) 基本情報入力シート'!I110)</f>
        <v/>
      </c>
      <c r="I89" s="766" t="str">
        <f>IF('(入力①) 基本情報入力シート'!J110="","",'(入力①) 基本情報入力シート'!J110)</f>
        <v/>
      </c>
      <c r="J89" s="766" t="str">
        <f>IF('(入力①) 基本情報入力シート'!K110="","",'(入力①) 基本情報入力シート'!K110)</f>
        <v/>
      </c>
      <c r="K89" s="767" t="str">
        <f>IF('(入力①) 基本情報入力シート'!L110="","",'(入力①) 基本情報入力シート'!L110)</f>
        <v/>
      </c>
      <c r="L89" s="768" t="str">
        <f>IF('(入力①) 基本情報入力シート'!M110="","",'(入力①) 基本情報入力シート'!M110)</f>
        <v/>
      </c>
      <c r="M89" s="768" t="str">
        <f>IF('(入力①) 基本情報入力シート'!R110="","",'(入力①) 基本情報入力シート'!R110)</f>
        <v/>
      </c>
      <c r="N89" s="768" t="str">
        <f>IF('(入力①) 基本情報入力シート'!W110="","",'(入力①) 基本情報入力シート'!W110)</f>
        <v/>
      </c>
      <c r="O89" s="768" t="str">
        <f>IF('(入力①) 基本情報入力シート'!X110="","",'(入力①) 基本情報入力シート'!X110)</f>
        <v/>
      </c>
      <c r="P89" s="769" t="str">
        <f>IF('(入力①) 基本情報入力シート'!Y110="","",'(入力①) 基本情報入力シート'!Y110)</f>
        <v/>
      </c>
      <c r="Q89" s="770" t="str">
        <f>IF('(入力①) 基本情報入力シート'!Z110="","",'(入力①) 基本情報入力シート'!Z110)</f>
        <v/>
      </c>
      <c r="R89" s="771" t="str">
        <f>IF('(入力①) 基本情報入力シート'!AA110="","",'(入力①) 基本情報入力シート'!AA110)</f>
        <v/>
      </c>
      <c r="S89" s="508"/>
      <c r="T89" s="509"/>
      <c r="U89" s="510" t="str">
        <f>IF(P89="","",VLOOKUP(P89,【参考】数式用!$A$5:$I$38,MATCH(T89,【参考】数式用!$H$4:$I$4,0)+7,0))</f>
        <v/>
      </c>
      <c r="V89" s="609"/>
      <c r="W89" s="204" t="s">
        <v>172</v>
      </c>
      <c r="X89" s="511"/>
      <c r="Y89" s="203" t="s">
        <v>173</v>
      </c>
      <c r="Z89" s="511"/>
      <c r="AA89" s="297" t="s">
        <v>174</v>
      </c>
      <c r="AB89" s="511"/>
      <c r="AC89" s="203" t="s">
        <v>173</v>
      </c>
      <c r="AD89" s="511"/>
      <c r="AE89" s="203" t="s">
        <v>175</v>
      </c>
      <c r="AF89" s="489" t="s">
        <v>176</v>
      </c>
      <c r="AG89" s="490" t="str">
        <f t="shared" si="10"/>
        <v/>
      </c>
      <c r="AH89" s="491" t="s">
        <v>177</v>
      </c>
      <c r="AI89" s="492" t="str">
        <f t="shared" si="9"/>
        <v/>
      </c>
      <c r="AJ89" s="176"/>
      <c r="AK89" s="512" t="str">
        <f t="shared" si="11"/>
        <v>○</v>
      </c>
      <c r="AL89" s="513" t="str">
        <f t="shared" si="12"/>
        <v/>
      </c>
      <c r="AM89" s="514"/>
      <c r="AN89" s="514"/>
      <c r="AO89" s="514"/>
      <c r="AP89" s="514"/>
      <c r="AQ89" s="514"/>
      <c r="AR89" s="514"/>
      <c r="AS89" s="514"/>
      <c r="AT89" s="514"/>
      <c r="AU89" s="515"/>
    </row>
    <row r="90" spans="1:47" ht="33" customHeight="1" thickBot="1">
      <c r="A90" s="479">
        <f t="shared" si="2"/>
        <v>79</v>
      </c>
      <c r="B90" s="765" t="str">
        <f>IF('(入力①) 基本情報入力シート'!C111="","",'(入力①) 基本情報入力シート'!C111)</f>
        <v/>
      </c>
      <c r="C90" s="766" t="str">
        <f>IF('(入力①) 基本情報入力シート'!D111="","",'(入力①) 基本情報入力シート'!D111)</f>
        <v/>
      </c>
      <c r="D90" s="766" t="str">
        <f>IF('(入力①) 基本情報入力シート'!E111="","",'(入力①) 基本情報入力シート'!E111)</f>
        <v/>
      </c>
      <c r="E90" s="766" t="str">
        <f>IF('(入力①) 基本情報入力シート'!F111="","",'(入力①) 基本情報入力シート'!F111)</f>
        <v/>
      </c>
      <c r="F90" s="766" t="str">
        <f>IF('(入力①) 基本情報入力シート'!G111="","",'(入力①) 基本情報入力シート'!G111)</f>
        <v/>
      </c>
      <c r="G90" s="766" t="str">
        <f>IF('(入力①) 基本情報入力シート'!H111="","",'(入力①) 基本情報入力シート'!H111)</f>
        <v/>
      </c>
      <c r="H90" s="766" t="str">
        <f>IF('(入力①) 基本情報入力シート'!I111="","",'(入力①) 基本情報入力シート'!I111)</f>
        <v/>
      </c>
      <c r="I90" s="766" t="str">
        <f>IF('(入力①) 基本情報入力シート'!J111="","",'(入力①) 基本情報入力シート'!J111)</f>
        <v/>
      </c>
      <c r="J90" s="766" t="str">
        <f>IF('(入力①) 基本情報入力シート'!K111="","",'(入力①) 基本情報入力シート'!K111)</f>
        <v/>
      </c>
      <c r="K90" s="767" t="str">
        <f>IF('(入力①) 基本情報入力シート'!L111="","",'(入力①) 基本情報入力シート'!L111)</f>
        <v/>
      </c>
      <c r="L90" s="768" t="str">
        <f>IF('(入力①) 基本情報入力シート'!M111="","",'(入力①) 基本情報入力シート'!M111)</f>
        <v/>
      </c>
      <c r="M90" s="768" t="str">
        <f>IF('(入力①) 基本情報入力シート'!R111="","",'(入力①) 基本情報入力シート'!R111)</f>
        <v/>
      </c>
      <c r="N90" s="768" t="str">
        <f>IF('(入力①) 基本情報入力シート'!W111="","",'(入力①) 基本情報入力シート'!W111)</f>
        <v/>
      </c>
      <c r="O90" s="768" t="str">
        <f>IF('(入力①) 基本情報入力シート'!X111="","",'(入力①) 基本情報入力シート'!X111)</f>
        <v/>
      </c>
      <c r="P90" s="769" t="str">
        <f>IF('(入力①) 基本情報入力シート'!Y111="","",'(入力①) 基本情報入力シート'!Y111)</f>
        <v/>
      </c>
      <c r="Q90" s="770" t="str">
        <f>IF('(入力①) 基本情報入力シート'!Z111="","",'(入力①) 基本情報入力シート'!Z111)</f>
        <v/>
      </c>
      <c r="R90" s="771" t="str">
        <f>IF('(入力①) 基本情報入力シート'!AA111="","",'(入力①) 基本情報入力シート'!AA111)</f>
        <v/>
      </c>
      <c r="S90" s="508"/>
      <c r="T90" s="509"/>
      <c r="U90" s="510" t="str">
        <f>IF(P90="","",VLOOKUP(P90,【参考】数式用!$A$5:$I$38,MATCH(T90,【参考】数式用!$H$4:$I$4,0)+7,0))</f>
        <v/>
      </c>
      <c r="V90" s="609"/>
      <c r="W90" s="204" t="s">
        <v>172</v>
      </c>
      <c r="X90" s="511"/>
      <c r="Y90" s="203" t="s">
        <v>173</v>
      </c>
      <c r="Z90" s="511"/>
      <c r="AA90" s="297" t="s">
        <v>174</v>
      </c>
      <c r="AB90" s="511"/>
      <c r="AC90" s="203" t="s">
        <v>173</v>
      </c>
      <c r="AD90" s="511"/>
      <c r="AE90" s="203" t="s">
        <v>175</v>
      </c>
      <c r="AF90" s="489" t="s">
        <v>176</v>
      </c>
      <c r="AG90" s="490" t="str">
        <f t="shared" si="10"/>
        <v/>
      </c>
      <c r="AH90" s="491" t="s">
        <v>177</v>
      </c>
      <c r="AI90" s="492" t="str">
        <f t="shared" si="9"/>
        <v/>
      </c>
      <c r="AJ90" s="176"/>
      <c r="AK90" s="512" t="str">
        <f t="shared" si="11"/>
        <v>○</v>
      </c>
      <c r="AL90" s="513" t="str">
        <f t="shared" si="12"/>
        <v/>
      </c>
      <c r="AM90" s="514"/>
      <c r="AN90" s="514"/>
      <c r="AO90" s="514"/>
      <c r="AP90" s="514"/>
      <c r="AQ90" s="514"/>
      <c r="AR90" s="514"/>
      <c r="AS90" s="514"/>
      <c r="AT90" s="514"/>
      <c r="AU90" s="515"/>
    </row>
    <row r="91" spans="1:47" ht="33" customHeight="1" thickBot="1">
      <c r="A91" s="479">
        <f t="shared" si="2"/>
        <v>80</v>
      </c>
      <c r="B91" s="765" t="str">
        <f>IF('(入力①) 基本情報入力シート'!C112="","",'(入力①) 基本情報入力シート'!C112)</f>
        <v/>
      </c>
      <c r="C91" s="766" t="str">
        <f>IF('(入力①) 基本情報入力シート'!D112="","",'(入力①) 基本情報入力シート'!D112)</f>
        <v/>
      </c>
      <c r="D91" s="766" t="str">
        <f>IF('(入力①) 基本情報入力シート'!E112="","",'(入力①) 基本情報入力シート'!E112)</f>
        <v/>
      </c>
      <c r="E91" s="766" t="str">
        <f>IF('(入力①) 基本情報入力シート'!F112="","",'(入力①) 基本情報入力シート'!F112)</f>
        <v/>
      </c>
      <c r="F91" s="766" t="str">
        <f>IF('(入力①) 基本情報入力シート'!G112="","",'(入力①) 基本情報入力シート'!G112)</f>
        <v/>
      </c>
      <c r="G91" s="766" t="str">
        <f>IF('(入力①) 基本情報入力シート'!H112="","",'(入力①) 基本情報入力シート'!H112)</f>
        <v/>
      </c>
      <c r="H91" s="766" t="str">
        <f>IF('(入力①) 基本情報入力シート'!I112="","",'(入力①) 基本情報入力シート'!I112)</f>
        <v/>
      </c>
      <c r="I91" s="766" t="str">
        <f>IF('(入力①) 基本情報入力シート'!J112="","",'(入力①) 基本情報入力シート'!J112)</f>
        <v/>
      </c>
      <c r="J91" s="766" t="str">
        <f>IF('(入力①) 基本情報入力シート'!K112="","",'(入力①) 基本情報入力シート'!K112)</f>
        <v/>
      </c>
      <c r="K91" s="767" t="str">
        <f>IF('(入力①) 基本情報入力シート'!L112="","",'(入力①) 基本情報入力シート'!L112)</f>
        <v/>
      </c>
      <c r="L91" s="768" t="str">
        <f>IF('(入力①) 基本情報入力シート'!M112="","",'(入力①) 基本情報入力シート'!M112)</f>
        <v/>
      </c>
      <c r="M91" s="768" t="str">
        <f>IF('(入力①) 基本情報入力シート'!R112="","",'(入力①) 基本情報入力シート'!R112)</f>
        <v/>
      </c>
      <c r="N91" s="768" t="str">
        <f>IF('(入力①) 基本情報入力シート'!W112="","",'(入力①) 基本情報入力シート'!W112)</f>
        <v/>
      </c>
      <c r="O91" s="768" t="str">
        <f>IF('(入力①) 基本情報入力シート'!X112="","",'(入力①) 基本情報入力シート'!X112)</f>
        <v/>
      </c>
      <c r="P91" s="769" t="str">
        <f>IF('(入力①) 基本情報入力シート'!Y112="","",'(入力①) 基本情報入力シート'!Y112)</f>
        <v/>
      </c>
      <c r="Q91" s="770" t="str">
        <f>IF('(入力①) 基本情報入力シート'!Z112="","",'(入力①) 基本情報入力シート'!Z112)</f>
        <v/>
      </c>
      <c r="R91" s="771" t="str">
        <f>IF('(入力①) 基本情報入力シート'!AA112="","",'(入力①) 基本情報入力シート'!AA112)</f>
        <v/>
      </c>
      <c r="S91" s="508"/>
      <c r="T91" s="509"/>
      <c r="U91" s="510" t="str">
        <f>IF(P91="","",VLOOKUP(P91,【参考】数式用!$A$5:$I$38,MATCH(T91,【参考】数式用!$H$4:$I$4,0)+7,0))</f>
        <v/>
      </c>
      <c r="V91" s="609"/>
      <c r="W91" s="204" t="s">
        <v>172</v>
      </c>
      <c r="X91" s="511"/>
      <c r="Y91" s="203" t="s">
        <v>173</v>
      </c>
      <c r="Z91" s="511"/>
      <c r="AA91" s="297" t="s">
        <v>174</v>
      </c>
      <c r="AB91" s="511"/>
      <c r="AC91" s="203" t="s">
        <v>173</v>
      </c>
      <c r="AD91" s="511"/>
      <c r="AE91" s="203" t="s">
        <v>175</v>
      </c>
      <c r="AF91" s="489" t="s">
        <v>176</v>
      </c>
      <c r="AG91" s="490" t="str">
        <f t="shared" si="10"/>
        <v/>
      </c>
      <c r="AH91" s="491" t="s">
        <v>177</v>
      </c>
      <c r="AI91" s="492" t="str">
        <f t="shared" si="9"/>
        <v/>
      </c>
      <c r="AJ91" s="176"/>
      <c r="AK91" s="512" t="str">
        <f t="shared" si="11"/>
        <v>○</v>
      </c>
      <c r="AL91" s="513" t="str">
        <f t="shared" si="12"/>
        <v/>
      </c>
      <c r="AM91" s="514"/>
      <c r="AN91" s="514"/>
      <c r="AO91" s="514"/>
      <c r="AP91" s="514"/>
      <c r="AQ91" s="514"/>
      <c r="AR91" s="514"/>
      <c r="AS91" s="514"/>
      <c r="AT91" s="514"/>
      <c r="AU91" s="515"/>
    </row>
    <row r="92" spans="1:47" ht="33" customHeight="1" thickBot="1">
      <c r="A92" s="479">
        <f t="shared" si="2"/>
        <v>81</v>
      </c>
      <c r="B92" s="765" t="str">
        <f>IF('(入力①) 基本情報入力シート'!C113="","",'(入力①) 基本情報入力シート'!C113)</f>
        <v/>
      </c>
      <c r="C92" s="766" t="str">
        <f>IF('(入力①) 基本情報入力シート'!D113="","",'(入力①) 基本情報入力シート'!D113)</f>
        <v/>
      </c>
      <c r="D92" s="766" t="str">
        <f>IF('(入力①) 基本情報入力シート'!E113="","",'(入力①) 基本情報入力シート'!E113)</f>
        <v/>
      </c>
      <c r="E92" s="766" t="str">
        <f>IF('(入力①) 基本情報入力シート'!F113="","",'(入力①) 基本情報入力シート'!F113)</f>
        <v/>
      </c>
      <c r="F92" s="766" t="str">
        <f>IF('(入力①) 基本情報入力シート'!G113="","",'(入力①) 基本情報入力シート'!G113)</f>
        <v/>
      </c>
      <c r="G92" s="766" t="str">
        <f>IF('(入力①) 基本情報入力シート'!H113="","",'(入力①) 基本情報入力シート'!H113)</f>
        <v/>
      </c>
      <c r="H92" s="766" t="str">
        <f>IF('(入力①) 基本情報入力シート'!I113="","",'(入力①) 基本情報入力シート'!I113)</f>
        <v/>
      </c>
      <c r="I92" s="766" t="str">
        <f>IF('(入力①) 基本情報入力シート'!J113="","",'(入力①) 基本情報入力シート'!J113)</f>
        <v/>
      </c>
      <c r="J92" s="766" t="str">
        <f>IF('(入力①) 基本情報入力シート'!K113="","",'(入力①) 基本情報入力シート'!K113)</f>
        <v/>
      </c>
      <c r="K92" s="767" t="str">
        <f>IF('(入力①) 基本情報入力シート'!L113="","",'(入力①) 基本情報入力シート'!L113)</f>
        <v/>
      </c>
      <c r="L92" s="768" t="str">
        <f>IF('(入力①) 基本情報入力シート'!M113="","",'(入力①) 基本情報入力シート'!M113)</f>
        <v/>
      </c>
      <c r="M92" s="768" t="str">
        <f>IF('(入力①) 基本情報入力シート'!R113="","",'(入力①) 基本情報入力シート'!R113)</f>
        <v/>
      </c>
      <c r="N92" s="768" t="str">
        <f>IF('(入力①) 基本情報入力シート'!W113="","",'(入力①) 基本情報入力シート'!W113)</f>
        <v/>
      </c>
      <c r="O92" s="768" t="str">
        <f>IF('(入力①) 基本情報入力シート'!X113="","",'(入力①) 基本情報入力シート'!X113)</f>
        <v/>
      </c>
      <c r="P92" s="769" t="str">
        <f>IF('(入力①) 基本情報入力シート'!Y113="","",'(入力①) 基本情報入力シート'!Y113)</f>
        <v/>
      </c>
      <c r="Q92" s="770" t="str">
        <f>IF('(入力①) 基本情報入力シート'!Z113="","",'(入力①) 基本情報入力シート'!Z113)</f>
        <v/>
      </c>
      <c r="R92" s="771" t="str">
        <f>IF('(入力①) 基本情報入力シート'!AA113="","",'(入力①) 基本情報入力シート'!AA113)</f>
        <v/>
      </c>
      <c r="S92" s="508"/>
      <c r="T92" s="509"/>
      <c r="U92" s="510" t="str">
        <f>IF(P92="","",VLOOKUP(P92,【参考】数式用!$A$5:$I$38,MATCH(T92,【参考】数式用!$H$4:$I$4,0)+7,0))</f>
        <v/>
      </c>
      <c r="V92" s="609"/>
      <c r="W92" s="204" t="s">
        <v>172</v>
      </c>
      <c r="X92" s="511"/>
      <c r="Y92" s="203" t="s">
        <v>173</v>
      </c>
      <c r="Z92" s="511"/>
      <c r="AA92" s="297" t="s">
        <v>174</v>
      </c>
      <c r="AB92" s="511"/>
      <c r="AC92" s="203" t="s">
        <v>173</v>
      </c>
      <c r="AD92" s="511"/>
      <c r="AE92" s="203" t="s">
        <v>175</v>
      </c>
      <c r="AF92" s="489" t="s">
        <v>176</v>
      </c>
      <c r="AG92" s="490" t="str">
        <f t="shared" si="10"/>
        <v/>
      </c>
      <c r="AH92" s="491" t="s">
        <v>177</v>
      </c>
      <c r="AI92" s="492" t="str">
        <f t="shared" si="9"/>
        <v/>
      </c>
      <c r="AJ92" s="176"/>
      <c r="AK92" s="512" t="str">
        <f t="shared" si="11"/>
        <v>○</v>
      </c>
      <c r="AL92" s="513" t="str">
        <f t="shared" si="12"/>
        <v/>
      </c>
      <c r="AM92" s="514"/>
      <c r="AN92" s="514"/>
      <c r="AO92" s="514"/>
      <c r="AP92" s="514"/>
      <c r="AQ92" s="514"/>
      <c r="AR92" s="514"/>
      <c r="AS92" s="514"/>
      <c r="AT92" s="514"/>
      <c r="AU92" s="515"/>
    </row>
    <row r="93" spans="1:47" ht="33" customHeight="1" thickBot="1">
      <c r="A93" s="479">
        <f t="shared" si="2"/>
        <v>82</v>
      </c>
      <c r="B93" s="765" t="str">
        <f>IF('(入力①) 基本情報入力シート'!C114="","",'(入力①) 基本情報入力シート'!C114)</f>
        <v/>
      </c>
      <c r="C93" s="766" t="str">
        <f>IF('(入力①) 基本情報入力シート'!D114="","",'(入力①) 基本情報入力シート'!D114)</f>
        <v/>
      </c>
      <c r="D93" s="766" t="str">
        <f>IF('(入力①) 基本情報入力シート'!E114="","",'(入力①) 基本情報入力シート'!E114)</f>
        <v/>
      </c>
      <c r="E93" s="766" t="str">
        <f>IF('(入力①) 基本情報入力シート'!F114="","",'(入力①) 基本情報入力シート'!F114)</f>
        <v/>
      </c>
      <c r="F93" s="766" t="str">
        <f>IF('(入力①) 基本情報入力シート'!G114="","",'(入力①) 基本情報入力シート'!G114)</f>
        <v/>
      </c>
      <c r="G93" s="766" t="str">
        <f>IF('(入力①) 基本情報入力シート'!H114="","",'(入力①) 基本情報入力シート'!H114)</f>
        <v/>
      </c>
      <c r="H93" s="766" t="str">
        <f>IF('(入力①) 基本情報入力シート'!I114="","",'(入力①) 基本情報入力シート'!I114)</f>
        <v/>
      </c>
      <c r="I93" s="766" t="str">
        <f>IF('(入力①) 基本情報入力シート'!J114="","",'(入力①) 基本情報入力シート'!J114)</f>
        <v/>
      </c>
      <c r="J93" s="766" t="str">
        <f>IF('(入力①) 基本情報入力シート'!K114="","",'(入力①) 基本情報入力シート'!K114)</f>
        <v/>
      </c>
      <c r="K93" s="767" t="str">
        <f>IF('(入力①) 基本情報入力シート'!L114="","",'(入力①) 基本情報入力シート'!L114)</f>
        <v/>
      </c>
      <c r="L93" s="768" t="str">
        <f>IF('(入力①) 基本情報入力シート'!M114="","",'(入力①) 基本情報入力シート'!M114)</f>
        <v/>
      </c>
      <c r="M93" s="768" t="str">
        <f>IF('(入力①) 基本情報入力シート'!R114="","",'(入力①) 基本情報入力シート'!R114)</f>
        <v/>
      </c>
      <c r="N93" s="768" t="str">
        <f>IF('(入力①) 基本情報入力シート'!W114="","",'(入力①) 基本情報入力シート'!W114)</f>
        <v/>
      </c>
      <c r="O93" s="768" t="str">
        <f>IF('(入力①) 基本情報入力シート'!X114="","",'(入力①) 基本情報入力シート'!X114)</f>
        <v/>
      </c>
      <c r="P93" s="769" t="str">
        <f>IF('(入力①) 基本情報入力シート'!Y114="","",'(入力①) 基本情報入力シート'!Y114)</f>
        <v/>
      </c>
      <c r="Q93" s="770" t="str">
        <f>IF('(入力①) 基本情報入力シート'!Z114="","",'(入力①) 基本情報入力シート'!Z114)</f>
        <v/>
      </c>
      <c r="R93" s="771" t="str">
        <f>IF('(入力①) 基本情報入力シート'!AA114="","",'(入力①) 基本情報入力シート'!AA114)</f>
        <v/>
      </c>
      <c r="S93" s="508"/>
      <c r="T93" s="509"/>
      <c r="U93" s="510" t="str">
        <f>IF(P93="","",VLOOKUP(P93,【参考】数式用!$A$5:$I$38,MATCH(T93,【参考】数式用!$H$4:$I$4,0)+7,0))</f>
        <v/>
      </c>
      <c r="V93" s="609"/>
      <c r="W93" s="204" t="s">
        <v>172</v>
      </c>
      <c r="X93" s="511"/>
      <c r="Y93" s="203" t="s">
        <v>173</v>
      </c>
      <c r="Z93" s="511"/>
      <c r="AA93" s="297" t="s">
        <v>174</v>
      </c>
      <c r="AB93" s="511"/>
      <c r="AC93" s="203" t="s">
        <v>173</v>
      </c>
      <c r="AD93" s="511"/>
      <c r="AE93" s="203" t="s">
        <v>175</v>
      </c>
      <c r="AF93" s="489" t="s">
        <v>176</v>
      </c>
      <c r="AG93" s="490" t="str">
        <f t="shared" si="10"/>
        <v/>
      </c>
      <c r="AH93" s="491" t="s">
        <v>177</v>
      </c>
      <c r="AI93" s="492" t="str">
        <f t="shared" si="9"/>
        <v/>
      </c>
      <c r="AJ93" s="176"/>
      <c r="AK93" s="512" t="str">
        <f t="shared" si="11"/>
        <v>○</v>
      </c>
      <c r="AL93" s="513" t="str">
        <f t="shared" si="12"/>
        <v/>
      </c>
      <c r="AM93" s="514"/>
      <c r="AN93" s="514"/>
      <c r="AO93" s="514"/>
      <c r="AP93" s="514"/>
      <c r="AQ93" s="514"/>
      <c r="AR93" s="514"/>
      <c r="AS93" s="514"/>
      <c r="AT93" s="514"/>
      <c r="AU93" s="515"/>
    </row>
    <row r="94" spans="1:47" ht="33" customHeight="1" thickBot="1">
      <c r="A94" s="479">
        <f t="shared" si="2"/>
        <v>83</v>
      </c>
      <c r="B94" s="765" t="str">
        <f>IF('(入力①) 基本情報入力シート'!C115="","",'(入力①) 基本情報入力シート'!C115)</f>
        <v/>
      </c>
      <c r="C94" s="766" t="str">
        <f>IF('(入力①) 基本情報入力シート'!D115="","",'(入力①) 基本情報入力シート'!D115)</f>
        <v/>
      </c>
      <c r="D94" s="766" t="str">
        <f>IF('(入力①) 基本情報入力シート'!E115="","",'(入力①) 基本情報入力シート'!E115)</f>
        <v/>
      </c>
      <c r="E94" s="766" t="str">
        <f>IF('(入力①) 基本情報入力シート'!F115="","",'(入力①) 基本情報入力シート'!F115)</f>
        <v/>
      </c>
      <c r="F94" s="766" t="str">
        <f>IF('(入力①) 基本情報入力シート'!G115="","",'(入力①) 基本情報入力シート'!G115)</f>
        <v/>
      </c>
      <c r="G94" s="766" t="str">
        <f>IF('(入力①) 基本情報入力シート'!H115="","",'(入力①) 基本情報入力シート'!H115)</f>
        <v/>
      </c>
      <c r="H94" s="766" t="str">
        <f>IF('(入力①) 基本情報入力シート'!I115="","",'(入力①) 基本情報入力シート'!I115)</f>
        <v/>
      </c>
      <c r="I94" s="766" t="str">
        <f>IF('(入力①) 基本情報入力シート'!J115="","",'(入力①) 基本情報入力シート'!J115)</f>
        <v/>
      </c>
      <c r="J94" s="766" t="str">
        <f>IF('(入力①) 基本情報入力シート'!K115="","",'(入力①) 基本情報入力シート'!K115)</f>
        <v/>
      </c>
      <c r="K94" s="767" t="str">
        <f>IF('(入力①) 基本情報入力シート'!L115="","",'(入力①) 基本情報入力シート'!L115)</f>
        <v/>
      </c>
      <c r="L94" s="768" t="str">
        <f>IF('(入力①) 基本情報入力シート'!M115="","",'(入力①) 基本情報入力シート'!M115)</f>
        <v/>
      </c>
      <c r="M94" s="768" t="str">
        <f>IF('(入力①) 基本情報入力シート'!R115="","",'(入力①) 基本情報入力シート'!R115)</f>
        <v/>
      </c>
      <c r="N94" s="768" t="str">
        <f>IF('(入力①) 基本情報入力シート'!W115="","",'(入力①) 基本情報入力シート'!W115)</f>
        <v/>
      </c>
      <c r="O94" s="768" t="str">
        <f>IF('(入力①) 基本情報入力シート'!X115="","",'(入力①) 基本情報入力シート'!X115)</f>
        <v/>
      </c>
      <c r="P94" s="769" t="str">
        <f>IF('(入力①) 基本情報入力シート'!Y115="","",'(入力①) 基本情報入力シート'!Y115)</f>
        <v/>
      </c>
      <c r="Q94" s="770" t="str">
        <f>IF('(入力①) 基本情報入力シート'!Z115="","",'(入力①) 基本情報入力シート'!Z115)</f>
        <v/>
      </c>
      <c r="R94" s="771" t="str">
        <f>IF('(入力①) 基本情報入力シート'!AA115="","",'(入力①) 基本情報入力シート'!AA115)</f>
        <v/>
      </c>
      <c r="S94" s="508"/>
      <c r="T94" s="509"/>
      <c r="U94" s="510" t="str">
        <f>IF(P94="","",VLOOKUP(P94,【参考】数式用!$A$5:$I$38,MATCH(T94,【参考】数式用!$H$4:$I$4,0)+7,0))</f>
        <v/>
      </c>
      <c r="V94" s="609"/>
      <c r="W94" s="204" t="s">
        <v>172</v>
      </c>
      <c r="X94" s="511"/>
      <c r="Y94" s="203" t="s">
        <v>173</v>
      </c>
      <c r="Z94" s="511"/>
      <c r="AA94" s="297" t="s">
        <v>174</v>
      </c>
      <c r="AB94" s="511"/>
      <c r="AC94" s="203" t="s">
        <v>173</v>
      </c>
      <c r="AD94" s="511"/>
      <c r="AE94" s="203" t="s">
        <v>175</v>
      </c>
      <c r="AF94" s="489" t="s">
        <v>176</v>
      </c>
      <c r="AG94" s="490" t="str">
        <f t="shared" si="10"/>
        <v/>
      </c>
      <c r="AH94" s="491" t="s">
        <v>177</v>
      </c>
      <c r="AI94" s="492" t="str">
        <f t="shared" si="9"/>
        <v/>
      </c>
      <c r="AJ94" s="176"/>
      <c r="AK94" s="512" t="str">
        <f t="shared" si="11"/>
        <v>○</v>
      </c>
      <c r="AL94" s="513" t="str">
        <f t="shared" si="12"/>
        <v/>
      </c>
      <c r="AM94" s="514"/>
      <c r="AN94" s="514"/>
      <c r="AO94" s="514"/>
      <c r="AP94" s="514"/>
      <c r="AQ94" s="514"/>
      <c r="AR94" s="514"/>
      <c r="AS94" s="514"/>
      <c r="AT94" s="514"/>
      <c r="AU94" s="515"/>
    </row>
    <row r="95" spans="1:47" ht="33" customHeight="1" thickBot="1">
      <c r="A95" s="479">
        <f t="shared" si="2"/>
        <v>84</v>
      </c>
      <c r="B95" s="765" t="str">
        <f>IF('(入力①) 基本情報入力シート'!C116="","",'(入力①) 基本情報入力シート'!C116)</f>
        <v/>
      </c>
      <c r="C95" s="766" t="str">
        <f>IF('(入力①) 基本情報入力シート'!D116="","",'(入力①) 基本情報入力シート'!D116)</f>
        <v/>
      </c>
      <c r="D95" s="766" t="str">
        <f>IF('(入力①) 基本情報入力シート'!E116="","",'(入力①) 基本情報入力シート'!E116)</f>
        <v/>
      </c>
      <c r="E95" s="766" t="str">
        <f>IF('(入力①) 基本情報入力シート'!F116="","",'(入力①) 基本情報入力シート'!F116)</f>
        <v/>
      </c>
      <c r="F95" s="766" t="str">
        <f>IF('(入力①) 基本情報入力シート'!G116="","",'(入力①) 基本情報入力シート'!G116)</f>
        <v/>
      </c>
      <c r="G95" s="766" t="str">
        <f>IF('(入力①) 基本情報入力シート'!H116="","",'(入力①) 基本情報入力シート'!H116)</f>
        <v/>
      </c>
      <c r="H95" s="766" t="str">
        <f>IF('(入力①) 基本情報入力シート'!I116="","",'(入力①) 基本情報入力シート'!I116)</f>
        <v/>
      </c>
      <c r="I95" s="766" t="str">
        <f>IF('(入力①) 基本情報入力シート'!J116="","",'(入力①) 基本情報入力シート'!J116)</f>
        <v/>
      </c>
      <c r="J95" s="766" t="str">
        <f>IF('(入力①) 基本情報入力シート'!K116="","",'(入力①) 基本情報入力シート'!K116)</f>
        <v/>
      </c>
      <c r="K95" s="767" t="str">
        <f>IF('(入力①) 基本情報入力シート'!L116="","",'(入力①) 基本情報入力シート'!L116)</f>
        <v/>
      </c>
      <c r="L95" s="768" t="str">
        <f>IF('(入力①) 基本情報入力シート'!M116="","",'(入力①) 基本情報入力シート'!M116)</f>
        <v/>
      </c>
      <c r="M95" s="768" t="str">
        <f>IF('(入力①) 基本情報入力シート'!R116="","",'(入力①) 基本情報入力シート'!R116)</f>
        <v/>
      </c>
      <c r="N95" s="768" t="str">
        <f>IF('(入力①) 基本情報入力シート'!W116="","",'(入力①) 基本情報入力シート'!W116)</f>
        <v/>
      </c>
      <c r="O95" s="768" t="str">
        <f>IF('(入力①) 基本情報入力シート'!X116="","",'(入力①) 基本情報入力シート'!X116)</f>
        <v/>
      </c>
      <c r="P95" s="769" t="str">
        <f>IF('(入力①) 基本情報入力シート'!Y116="","",'(入力①) 基本情報入力シート'!Y116)</f>
        <v/>
      </c>
      <c r="Q95" s="770" t="str">
        <f>IF('(入力①) 基本情報入力シート'!Z116="","",'(入力①) 基本情報入力シート'!Z116)</f>
        <v/>
      </c>
      <c r="R95" s="771" t="str">
        <f>IF('(入力①) 基本情報入力シート'!AA116="","",'(入力①) 基本情報入力シート'!AA116)</f>
        <v/>
      </c>
      <c r="S95" s="508"/>
      <c r="T95" s="509"/>
      <c r="U95" s="510" t="str">
        <f>IF(P95="","",VLOOKUP(P95,【参考】数式用!$A$5:$I$38,MATCH(T95,【参考】数式用!$H$4:$I$4,0)+7,0))</f>
        <v/>
      </c>
      <c r="V95" s="609"/>
      <c r="W95" s="204" t="s">
        <v>172</v>
      </c>
      <c r="X95" s="511"/>
      <c r="Y95" s="203" t="s">
        <v>173</v>
      </c>
      <c r="Z95" s="511"/>
      <c r="AA95" s="297" t="s">
        <v>174</v>
      </c>
      <c r="AB95" s="511"/>
      <c r="AC95" s="203" t="s">
        <v>173</v>
      </c>
      <c r="AD95" s="511"/>
      <c r="AE95" s="203" t="s">
        <v>175</v>
      </c>
      <c r="AF95" s="489" t="s">
        <v>176</v>
      </c>
      <c r="AG95" s="490" t="str">
        <f t="shared" si="10"/>
        <v/>
      </c>
      <c r="AH95" s="491" t="s">
        <v>177</v>
      </c>
      <c r="AI95" s="492" t="str">
        <f t="shared" si="9"/>
        <v/>
      </c>
      <c r="AJ95" s="176"/>
      <c r="AK95" s="512" t="str">
        <f t="shared" si="11"/>
        <v>○</v>
      </c>
      <c r="AL95" s="513" t="str">
        <f t="shared" si="12"/>
        <v/>
      </c>
      <c r="AM95" s="514"/>
      <c r="AN95" s="514"/>
      <c r="AO95" s="514"/>
      <c r="AP95" s="514"/>
      <c r="AQ95" s="514"/>
      <c r="AR95" s="514"/>
      <c r="AS95" s="514"/>
      <c r="AT95" s="514"/>
      <c r="AU95" s="515"/>
    </row>
    <row r="96" spans="1:47" ht="33" customHeight="1" thickBot="1">
      <c r="A96" s="479">
        <f t="shared" si="2"/>
        <v>85</v>
      </c>
      <c r="B96" s="765" t="str">
        <f>IF('(入力①) 基本情報入力シート'!C117="","",'(入力①) 基本情報入力シート'!C117)</f>
        <v/>
      </c>
      <c r="C96" s="766" t="str">
        <f>IF('(入力①) 基本情報入力シート'!D117="","",'(入力①) 基本情報入力シート'!D117)</f>
        <v/>
      </c>
      <c r="D96" s="766" t="str">
        <f>IF('(入力①) 基本情報入力シート'!E117="","",'(入力①) 基本情報入力シート'!E117)</f>
        <v/>
      </c>
      <c r="E96" s="766" t="str">
        <f>IF('(入力①) 基本情報入力シート'!F117="","",'(入力①) 基本情報入力シート'!F117)</f>
        <v/>
      </c>
      <c r="F96" s="766" t="str">
        <f>IF('(入力①) 基本情報入力シート'!G117="","",'(入力①) 基本情報入力シート'!G117)</f>
        <v/>
      </c>
      <c r="G96" s="766" t="str">
        <f>IF('(入力①) 基本情報入力シート'!H117="","",'(入力①) 基本情報入力シート'!H117)</f>
        <v/>
      </c>
      <c r="H96" s="766" t="str">
        <f>IF('(入力①) 基本情報入力シート'!I117="","",'(入力①) 基本情報入力シート'!I117)</f>
        <v/>
      </c>
      <c r="I96" s="766" t="str">
        <f>IF('(入力①) 基本情報入力シート'!J117="","",'(入力①) 基本情報入力シート'!J117)</f>
        <v/>
      </c>
      <c r="J96" s="766" t="str">
        <f>IF('(入力①) 基本情報入力シート'!K117="","",'(入力①) 基本情報入力シート'!K117)</f>
        <v/>
      </c>
      <c r="K96" s="767" t="str">
        <f>IF('(入力①) 基本情報入力シート'!L117="","",'(入力①) 基本情報入力シート'!L117)</f>
        <v/>
      </c>
      <c r="L96" s="768" t="str">
        <f>IF('(入力①) 基本情報入力シート'!M117="","",'(入力①) 基本情報入力シート'!M117)</f>
        <v/>
      </c>
      <c r="M96" s="768" t="str">
        <f>IF('(入力①) 基本情報入力シート'!R117="","",'(入力①) 基本情報入力シート'!R117)</f>
        <v/>
      </c>
      <c r="N96" s="768" t="str">
        <f>IF('(入力①) 基本情報入力シート'!W117="","",'(入力①) 基本情報入力シート'!W117)</f>
        <v/>
      </c>
      <c r="O96" s="768" t="str">
        <f>IF('(入力①) 基本情報入力シート'!X117="","",'(入力①) 基本情報入力シート'!X117)</f>
        <v/>
      </c>
      <c r="P96" s="769" t="str">
        <f>IF('(入力①) 基本情報入力シート'!Y117="","",'(入力①) 基本情報入力シート'!Y117)</f>
        <v/>
      </c>
      <c r="Q96" s="770" t="str">
        <f>IF('(入力①) 基本情報入力シート'!Z117="","",'(入力①) 基本情報入力シート'!Z117)</f>
        <v/>
      </c>
      <c r="R96" s="771" t="str">
        <f>IF('(入力①) 基本情報入力シート'!AA117="","",'(入力①) 基本情報入力シート'!AA117)</f>
        <v/>
      </c>
      <c r="S96" s="508"/>
      <c r="T96" s="509"/>
      <c r="U96" s="510" t="str">
        <f>IF(P96="","",VLOOKUP(P96,【参考】数式用!$A$5:$I$38,MATCH(T96,【参考】数式用!$H$4:$I$4,0)+7,0))</f>
        <v/>
      </c>
      <c r="V96" s="609"/>
      <c r="W96" s="204" t="s">
        <v>172</v>
      </c>
      <c r="X96" s="511"/>
      <c r="Y96" s="203" t="s">
        <v>173</v>
      </c>
      <c r="Z96" s="511"/>
      <c r="AA96" s="297" t="s">
        <v>174</v>
      </c>
      <c r="AB96" s="511"/>
      <c r="AC96" s="203" t="s">
        <v>173</v>
      </c>
      <c r="AD96" s="511"/>
      <c r="AE96" s="203" t="s">
        <v>175</v>
      </c>
      <c r="AF96" s="489" t="s">
        <v>176</v>
      </c>
      <c r="AG96" s="490" t="str">
        <f t="shared" si="10"/>
        <v/>
      </c>
      <c r="AH96" s="491" t="s">
        <v>177</v>
      </c>
      <c r="AI96" s="492" t="str">
        <f t="shared" si="9"/>
        <v/>
      </c>
      <c r="AJ96" s="176"/>
      <c r="AK96" s="512" t="str">
        <f t="shared" si="11"/>
        <v>○</v>
      </c>
      <c r="AL96" s="513" t="str">
        <f t="shared" si="12"/>
        <v/>
      </c>
      <c r="AM96" s="514"/>
      <c r="AN96" s="514"/>
      <c r="AO96" s="514"/>
      <c r="AP96" s="514"/>
      <c r="AQ96" s="514"/>
      <c r="AR96" s="514"/>
      <c r="AS96" s="514"/>
      <c r="AT96" s="514"/>
      <c r="AU96" s="515"/>
    </row>
    <row r="97" spans="1:47" ht="33" customHeight="1" thickBot="1">
      <c r="A97" s="479">
        <f t="shared" si="2"/>
        <v>86</v>
      </c>
      <c r="B97" s="765" t="str">
        <f>IF('(入力①) 基本情報入力シート'!C118="","",'(入力①) 基本情報入力シート'!C118)</f>
        <v/>
      </c>
      <c r="C97" s="766" t="str">
        <f>IF('(入力①) 基本情報入力シート'!D118="","",'(入力①) 基本情報入力シート'!D118)</f>
        <v/>
      </c>
      <c r="D97" s="766" t="str">
        <f>IF('(入力①) 基本情報入力シート'!E118="","",'(入力①) 基本情報入力シート'!E118)</f>
        <v/>
      </c>
      <c r="E97" s="766" t="str">
        <f>IF('(入力①) 基本情報入力シート'!F118="","",'(入力①) 基本情報入力シート'!F118)</f>
        <v/>
      </c>
      <c r="F97" s="766" t="str">
        <f>IF('(入力①) 基本情報入力シート'!G118="","",'(入力①) 基本情報入力シート'!G118)</f>
        <v/>
      </c>
      <c r="G97" s="766" t="str">
        <f>IF('(入力①) 基本情報入力シート'!H118="","",'(入力①) 基本情報入力シート'!H118)</f>
        <v/>
      </c>
      <c r="H97" s="766" t="str">
        <f>IF('(入力①) 基本情報入力シート'!I118="","",'(入力①) 基本情報入力シート'!I118)</f>
        <v/>
      </c>
      <c r="I97" s="766" t="str">
        <f>IF('(入力①) 基本情報入力シート'!J118="","",'(入力①) 基本情報入力シート'!J118)</f>
        <v/>
      </c>
      <c r="J97" s="766" t="str">
        <f>IF('(入力①) 基本情報入力シート'!K118="","",'(入力①) 基本情報入力シート'!K118)</f>
        <v/>
      </c>
      <c r="K97" s="767" t="str">
        <f>IF('(入力①) 基本情報入力シート'!L118="","",'(入力①) 基本情報入力シート'!L118)</f>
        <v/>
      </c>
      <c r="L97" s="768" t="str">
        <f>IF('(入力①) 基本情報入力シート'!M118="","",'(入力①) 基本情報入力シート'!M118)</f>
        <v/>
      </c>
      <c r="M97" s="768" t="str">
        <f>IF('(入力①) 基本情報入力シート'!R118="","",'(入力①) 基本情報入力シート'!R118)</f>
        <v/>
      </c>
      <c r="N97" s="768" t="str">
        <f>IF('(入力①) 基本情報入力シート'!W118="","",'(入力①) 基本情報入力シート'!W118)</f>
        <v/>
      </c>
      <c r="O97" s="768" t="str">
        <f>IF('(入力①) 基本情報入力シート'!X118="","",'(入力①) 基本情報入力シート'!X118)</f>
        <v/>
      </c>
      <c r="P97" s="769" t="str">
        <f>IF('(入力①) 基本情報入力シート'!Y118="","",'(入力①) 基本情報入力シート'!Y118)</f>
        <v/>
      </c>
      <c r="Q97" s="770" t="str">
        <f>IF('(入力①) 基本情報入力シート'!Z118="","",'(入力①) 基本情報入力シート'!Z118)</f>
        <v/>
      </c>
      <c r="R97" s="771" t="str">
        <f>IF('(入力①) 基本情報入力シート'!AA118="","",'(入力①) 基本情報入力シート'!AA118)</f>
        <v/>
      </c>
      <c r="S97" s="508"/>
      <c r="T97" s="509"/>
      <c r="U97" s="510" t="str">
        <f>IF(P97="","",VLOOKUP(P97,【参考】数式用!$A$5:$I$38,MATCH(T97,【参考】数式用!$H$4:$I$4,0)+7,0))</f>
        <v/>
      </c>
      <c r="V97" s="609"/>
      <c r="W97" s="204" t="s">
        <v>172</v>
      </c>
      <c r="X97" s="511"/>
      <c r="Y97" s="203" t="s">
        <v>173</v>
      </c>
      <c r="Z97" s="511"/>
      <c r="AA97" s="297" t="s">
        <v>174</v>
      </c>
      <c r="AB97" s="511"/>
      <c r="AC97" s="203" t="s">
        <v>173</v>
      </c>
      <c r="AD97" s="511"/>
      <c r="AE97" s="203" t="s">
        <v>175</v>
      </c>
      <c r="AF97" s="489" t="s">
        <v>176</v>
      </c>
      <c r="AG97" s="490" t="str">
        <f t="shared" si="10"/>
        <v/>
      </c>
      <c r="AH97" s="491" t="s">
        <v>177</v>
      </c>
      <c r="AI97" s="492" t="str">
        <f t="shared" si="9"/>
        <v/>
      </c>
      <c r="AJ97" s="176"/>
      <c r="AK97" s="512" t="str">
        <f t="shared" si="11"/>
        <v>○</v>
      </c>
      <c r="AL97" s="513" t="str">
        <f t="shared" si="12"/>
        <v/>
      </c>
      <c r="AM97" s="514"/>
      <c r="AN97" s="514"/>
      <c r="AO97" s="514"/>
      <c r="AP97" s="514"/>
      <c r="AQ97" s="514"/>
      <c r="AR97" s="514"/>
      <c r="AS97" s="514"/>
      <c r="AT97" s="514"/>
      <c r="AU97" s="515"/>
    </row>
    <row r="98" spans="1:47" ht="33" customHeight="1" thickBot="1">
      <c r="A98" s="479">
        <f t="shared" si="2"/>
        <v>87</v>
      </c>
      <c r="B98" s="765" t="str">
        <f>IF('(入力①) 基本情報入力シート'!C119="","",'(入力①) 基本情報入力シート'!C119)</f>
        <v/>
      </c>
      <c r="C98" s="766" t="str">
        <f>IF('(入力①) 基本情報入力シート'!D119="","",'(入力①) 基本情報入力シート'!D119)</f>
        <v/>
      </c>
      <c r="D98" s="766" t="str">
        <f>IF('(入力①) 基本情報入力シート'!E119="","",'(入力①) 基本情報入力シート'!E119)</f>
        <v/>
      </c>
      <c r="E98" s="766" t="str">
        <f>IF('(入力①) 基本情報入力シート'!F119="","",'(入力①) 基本情報入力シート'!F119)</f>
        <v/>
      </c>
      <c r="F98" s="766" t="str">
        <f>IF('(入力①) 基本情報入力シート'!G119="","",'(入力①) 基本情報入力シート'!G119)</f>
        <v/>
      </c>
      <c r="G98" s="766" t="str">
        <f>IF('(入力①) 基本情報入力シート'!H119="","",'(入力①) 基本情報入力シート'!H119)</f>
        <v/>
      </c>
      <c r="H98" s="766" t="str">
        <f>IF('(入力①) 基本情報入力シート'!I119="","",'(入力①) 基本情報入力シート'!I119)</f>
        <v/>
      </c>
      <c r="I98" s="766" t="str">
        <f>IF('(入力①) 基本情報入力シート'!J119="","",'(入力①) 基本情報入力シート'!J119)</f>
        <v/>
      </c>
      <c r="J98" s="766" t="str">
        <f>IF('(入力①) 基本情報入力シート'!K119="","",'(入力①) 基本情報入力シート'!K119)</f>
        <v/>
      </c>
      <c r="K98" s="767" t="str">
        <f>IF('(入力①) 基本情報入力シート'!L119="","",'(入力①) 基本情報入力シート'!L119)</f>
        <v/>
      </c>
      <c r="L98" s="768" t="str">
        <f>IF('(入力①) 基本情報入力シート'!M119="","",'(入力①) 基本情報入力シート'!M119)</f>
        <v/>
      </c>
      <c r="M98" s="768" t="str">
        <f>IF('(入力①) 基本情報入力シート'!R119="","",'(入力①) 基本情報入力シート'!R119)</f>
        <v/>
      </c>
      <c r="N98" s="768" t="str">
        <f>IF('(入力①) 基本情報入力シート'!W119="","",'(入力①) 基本情報入力シート'!W119)</f>
        <v/>
      </c>
      <c r="O98" s="768" t="str">
        <f>IF('(入力①) 基本情報入力シート'!X119="","",'(入力①) 基本情報入力シート'!X119)</f>
        <v/>
      </c>
      <c r="P98" s="769" t="str">
        <f>IF('(入力①) 基本情報入力シート'!Y119="","",'(入力①) 基本情報入力シート'!Y119)</f>
        <v/>
      </c>
      <c r="Q98" s="770" t="str">
        <f>IF('(入力①) 基本情報入力シート'!Z119="","",'(入力①) 基本情報入力シート'!Z119)</f>
        <v/>
      </c>
      <c r="R98" s="771" t="str">
        <f>IF('(入力①) 基本情報入力シート'!AA119="","",'(入力①) 基本情報入力シート'!AA119)</f>
        <v/>
      </c>
      <c r="S98" s="508"/>
      <c r="T98" s="509"/>
      <c r="U98" s="510" t="str">
        <f>IF(P98="","",VLOOKUP(P98,【参考】数式用!$A$5:$I$38,MATCH(T98,【参考】数式用!$H$4:$I$4,0)+7,0))</f>
        <v/>
      </c>
      <c r="V98" s="609"/>
      <c r="W98" s="204" t="s">
        <v>172</v>
      </c>
      <c r="X98" s="511"/>
      <c r="Y98" s="203" t="s">
        <v>173</v>
      </c>
      <c r="Z98" s="511"/>
      <c r="AA98" s="297" t="s">
        <v>174</v>
      </c>
      <c r="AB98" s="511"/>
      <c r="AC98" s="203" t="s">
        <v>173</v>
      </c>
      <c r="AD98" s="511"/>
      <c r="AE98" s="203" t="s">
        <v>175</v>
      </c>
      <c r="AF98" s="489" t="s">
        <v>176</v>
      </c>
      <c r="AG98" s="490" t="str">
        <f t="shared" si="10"/>
        <v/>
      </c>
      <c r="AH98" s="491" t="s">
        <v>177</v>
      </c>
      <c r="AI98" s="492" t="str">
        <f t="shared" si="9"/>
        <v/>
      </c>
      <c r="AJ98" s="176"/>
      <c r="AK98" s="512" t="str">
        <f t="shared" si="11"/>
        <v>○</v>
      </c>
      <c r="AL98" s="513" t="str">
        <f t="shared" si="12"/>
        <v/>
      </c>
      <c r="AM98" s="514"/>
      <c r="AN98" s="514"/>
      <c r="AO98" s="514"/>
      <c r="AP98" s="514"/>
      <c r="AQ98" s="514"/>
      <c r="AR98" s="514"/>
      <c r="AS98" s="514"/>
      <c r="AT98" s="514"/>
      <c r="AU98" s="515"/>
    </row>
    <row r="99" spans="1:47" ht="33" customHeight="1" thickBot="1">
      <c r="A99" s="479">
        <f t="shared" si="2"/>
        <v>88</v>
      </c>
      <c r="B99" s="765" t="str">
        <f>IF('(入力①) 基本情報入力シート'!C120="","",'(入力①) 基本情報入力シート'!C120)</f>
        <v/>
      </c>
      <c r="C99" s="766" t="str">
        <f>IF('(入力①) 基本情報入力シート'!D120="","",'(入力①) 基本情報入力シート'!D120)</f>
        <v/>
      </c>
      <c r="D99" s="766" t="str">
        <f>IF('(入力①) 基本情報入力シート'!E120="","",'(入力①) 基本情報入力シート'!E120)</f>
        <v/>
      </c>
      <c r="E99" s="766" t="str">
        <f>IF('(入力①) 基本情報入力シート'!F120="","",'(入力①) 基本情報入力シート'!F120)</f>
        <v/>
      </c>
      <c r="F99" s="766" t="str">
        <f>IF('(入力①) 基本情報入力シート'!G120="","",'(入力①) 基本情報入力シート'!G120)</f>
        <v/>
      </c>
      <c r="G99" s="766" t="str">
        <f>IF('(入力①) 基本情報入力シート'!H120="","",'(入力①) 基本情報入力シート'!H120)</f>
        <v/>
      </c>
      <c r="H99" s="766" t="str">
        <f>IF('(入力①) 基本情報入力シート'!I120="","",'(入力①) 基本情報入力シート'!I120)</f>
        <v/>
      </c>
      <c r="I99" s="766" t="str">
        <f>IF('(入力①) 基本情報入力シート'!J120="","",'(入力①) 基本情報入力シート'!J120)</f>
        <v/>
      </c>
      <c r="J99" s="766" t="str">
        <f>IF('(入力①) 基本情報入力シート'!K120="","",'(入力①) 基本情報入力シート'!K120)</f>
        <v/>
      </c>
      <c r="K99" s="767" t="str">
        <f>IF('(入力①) 基本情報入力シート'!L120="","",'(入力①) 基本情報入力シート'!L120)</f>
        <v/>
      </c>
      <c r="L99" s="768" t="str">
        <f>IF('(入力①) 基本情報入力シート'!M120="","",'(入力①) 基本情報入力シート'!M120)</f>
        <v/>
      </c>
      <c r="M99" s="768" t="str">
        <f>IF('(入力①) 基本情報入力シート'!R120="","",'(入力①) 基本情報入力シート'!R120)</f>
        <v/>
      </c>
      <c r="N99" s="768" t="str">
        <f>IF('(入力①) 基本情報入力シート'!W120="","",'(入力①) 基本情報入力シート'!W120)</f>
        <v/>
      </c>
      <c r="O99" s="768" t="str">
        <f>IF('(入力①) 基本情報入力シート'!X120="","",'(入力①) 基本情報入力シート'!X120)</f>
        <v/>
      </c>
      <c r="P99" s="769" t="str">
        <f>IF('(入力①) 基本情報入力シート'!Y120="","",'(入力①) 基本情報入力シート'!Y120)</f>
        <v/>
      </c>
      <c r="Q99" s="770" t="str">
        <f>IF('(入力①) 基本情報入力シート'!Z120="","",'(入力①) 基本情報入力シート'!Z120)</f>
        <v/>
      </c>
      <c r="R99" s="771" t="str">
        <f>IF('(入力①) 基本情報入力シート'!AA120="","",'(入力①) 基本情報入力シート'!AA120)</f>
        <v/>
      </c>
      <c r="S99" s="508"/>
      <c r="T99" s="509"/>
      <c r="U99" s="510" t="str">
        <f>IF(P99="","",VLOOKUP(P99,【参考】数式用!$A$5:$I$38,MATCH(T99,【参考】数式用!$H$4:$I$4,0)+7,0))</f>
        <v/>
      </c>
      <c r="V99" s="609"/>
      <c r="W99" s="204" t="s">
        <v>172</v>
      </c>
      <c r="X99" s="511"/>
      <c r="Y99" s="203" t="s">
        <v>173</v>
      </c>
      <c r="Z99" s="511"/>
      <c r="AA99" s="297" t="s">
        <v>174</v>
      </c>
      <c r="AB99" s="511"/>
      <c r="AC99" s="203" t="s">
        <v>173</v>
      </c>
      <c r="AD99" s="511"/>
      <c r="AE99" s="203" t="s">
        <v>175</v>
      </c>
      <c r="AF99" s="489" t="s">
        <v>176</v>
      </c>
      <c r="AG99" s="490" t="str">
        <f t="shared" si="10"/>
        <v/>
      </c>
      <c r="AH99" s="491" t="s">
        <v>177</v>
      </c>
      <c r="AI99" s="492" t="str">
        <f t="shared" si="9"/>
        <v/>
      </c>
      <c r="AJ99" s="176"/>
      <c r="AK99" s="512" t="str">
        <f t="shared" si="11"/>
        <v>○</v>
      </c>
      <c r="AL99" s="513" t="str">
        <f t="shared" si="12"/>
        <v/>
      </c>
      <c r="AM99" s="514"/>
      <c r="AN99" s="514"/>
      <c r="AO99" s="514"/>
      <c r="AP99" s="514"/>
      <c r="AQ99" s="514"/>
      <c r="AR99" s="514"/>
      <c r="AS99" s="514"/>
      <c r="AT99" s="514"/>
      <c r="AU99" s="515"/>
    </row>
    <row r="100" spans="1:47" ht="33" customHeight="1" thickBot="1">
      <c r="A100" s="479">
        <f t="shared" si="2"/>
        <v>89</v>
      </c>
      <c r="B100" s="765" t="str">
        <f>IF('(入力①) 基本情報入力シート'!C121="","",'(入力①) 基本情報入力シート'!C121)</f>
        <v/>
      </c>
      <c r="C100" s="766" t="str">
        <f>IF('(入力①) 基本情報入力シート'!D121="","",'(入力①) 基本情報入力シート'!D121)</f>
        <v/>
      </c>
      <c r="D100" s="766" t="str">
        <f>IF('(入力①) 基本情報入力シート'!E121="","",'(入力①) 基本情報入力シート'!E121)</f>
        <v/>
      </c>
      <c r="E100" s="766" t="str">
        <f>IF('(入力①) 基本情報入力シート'!F121="","",'(入力①) 基本情報入力シート'!F121)</f>
        <v/>
      </c>
      <c r="F100" s="766" t="str">
        <f>IF('(入力①) 基本情報入力シート'!G121="","",'(入力①) 基本情報入力シート'!G121)</f>
        <v/>
      </c>
      <c r="G100" s="766" t="str">
        <f>IF('(入力①) 基本情報入力シート'!H121="","",'(入力①) 基本情報入力シート'!H121)</f>
        <v/>
      </c>
      <c r="H100" s="766" t="str">
        <f>IF('(入力①) 基本情報入力シート'!I121="","",'(入力①) 基本情報入力シート'!I121)</f>
        <v/>
      </c>
      <c r="I100" s="766" t="str">
        <f>IF('(入力①) 基本情報入力シート'!J121="","",'(入力①) 基本情報入力シート'!J121)</f>
        <v/>
      </c>
      <c r="J100" s="766" t="str">
        <f>IF('(入力①) 基本情報入力シート'!K121="","",'(入力①) 基本情報入力シート'!K121)</f>
        <v/>
      </c>
      <c r="K100" s="767" t="str">
        <f>IF('(入力①) 基本情報入力シート'!L121="","",'(入力①) 基本情報入力シート'!L121)</f>
        <v/>
      </c>
      <c r="L100" s="768" t="str">
        <f>IF('(入力①) 基本情報入力シート'!M121="","",'(入力①) 基本情報入力シート'!M121)</f>
        <v/>
      </c>
      <c r="M100" s="768" t="str">
        <f>IF('(入力①) 基本情報入力シート'!R121="","",'(入力①) 基本情報入力シート'!R121)</f>
        <v/>
      </c>
      <c r="N100" s="768" t="str">
        <f>IF('(入力①) 基本情報入力シート'!W121="","",'(入力①) 基本情報入力シート'!W121)</f>
        <v/>
      </c>
      <c r="O100" s="768" t="str">
        <f>IF('(入力①) 基本情報入力シート'!X121="","",'(入力①) 基本情報入力シート'!X121)</f>
        <v/>
      </c>
      <c r="P100" s="769" t="str">
        <f>IF('(入力①) 基本情報入力シート'!Y121="","",'(入力①) 基本情報入力シート'!Y121)</f>
        <v/>
      </c>
      <c r="Q100" s="770" t="str">
        <f>IF('(入力①) 基本情報入力シート'!Z121="","",'(入力①) 基本情報入力シート'!Z121)</f>
        <v/>
      </c>
      <c r="R100" s="771" t="str">
        <f>IF('(入力①) 基本情報入力シート'!AA121="","",'(入力①) 基本情報入力シート'!AA121)</f>
        <v/>
      </c>
      <c r="S100" s="508"/>
      <c r="T100" s="509"/>
      <c r="U100" s="510" t="str">
        <f>IF(P100="","",VLOOKUP(P100,【参考】数式用!$A$5:$I$38,MATCH(T100,【参考】数式用!$H$4:$I$4,0)+7,0))</f>
        <v/>
      </c>
      <c r="V100" s="609"/>
      <c r="W100" s="204" t="s">
        <v>172</v>
      </c>
      <c r="X100" s="511"/>
      <c r="Y100" s="203" t="s">
        <v>173</v>
      </c>
      <c r="Z100" s="511"/>
      <c r="AA100" s="297" t="s">
        <v>174</v>
      </c>
      <c r="AB100" s="511"/>
      <c r="AC100" s="203" t="s">
        <v>173</v>
      </c>
      <c r="AD100" s="511"/>
      <c r="AE100" s="203" t="s">
        <v>175</v>
      </c>
      <c r="AF100" s="489" t="s">
        <v>176</v>
      </c>
      <c r="AG100" s="490" t="str">
        <f t="shared" si="10"/>
        <v/>
      </c>
      <c r="AH100" s="491" t="s">
        <v>177</v>
      </c>
      <c r="AI100" s="492" t="str">
        <f t="shared" si="9"/>
        <v/>
      </c>
      <c r="AJ100" s="176"/>
      <c r="AK100" s="512" t="str">
        <f t="shared" si="11"/>
        <v>○</v>
      </c>
      <c r="AL100" s="513" t="str">
        <f t="shared" si="12"/>
        <v/>
      </c>
      <c r="AM100" s="514"/>
      <c r="AN100" s="514"/>
      <c r="AO100" s="514"/>
      <c r="AP100" s="514"/>
      <c r="AQ100" s="514"/>
      <c r="AR100" s="514"/>
      <c r="AS100" s="514"/>
      <c r="AT100" s="514"/>
      <c r="AU100" s="515"/>
    </row>
    <row r="101" spans="1:47" ht="33" customHeight="1" thickBot="1">
      <c r="A101" s="479">
        <f t="shared" si="2"/>
        <v>90</v>
      </c>
      <c r="B101" s="765" t="str">
        <f>IF('(入力①) 基本情報入力シート'!C122="","",'(入力①) 基本情報入力シート'!C122)</f>
        <v/>
      </c>
      <c r="C101" s="766" t="str">
        <f>IF('(入力①) 基本情報入力シート'!D122="","",'(入力①) 基本情報入力シート'!D122)</f>
        <v/>
      </c>
      <c r="D101" s="766" t="str">
        <f>IF('(入力①) 基本情報入力シート'!E122="","",'(入力①) 基本情報入力シート'!E122)</f>
        <v/>
      </c>
      <c r="E101" s="766" t="str">
        <f>IF('(入力①) 基本情報入力シート'!F122="","",'(入力①) 基本情報入力シート'!F122)</f>
        <v/>
      </c>
      <c r="F101" s="766" t="str">
        <f>IF('(入力①) 基本情報入力シート'!G122="","",'(入力①) 基本情報入力シート'!G122)</f>
        <v/>
      </c>
      <c r="G101" s="766" t="str">
        <f>IF('(入力①) 基本情報入力シート'!H122="","",'(入力①) 基本情報入力シート'!H122)</f>
        <v/>
      </c>
      <c r="H101" s="766" t="str">
        <f>IF('(入力①) 基本情報入力シート'!I122="","",'(入力①) 基本情報入力シート'!I122)</f>
        <v/>
      </c>
      <c r="I101" s="766" t="str">
        <f>IF('(入力①) 基本情報入力シート'!J122="","",'(入力①) 基本情報入力シート'!J122)</f>
        <v/>
      </c>
      <c r="J101" s="766" t="str">
        <f>IF('(入力①) 基本情報入力シート'!K122="","",'(入力①) 基本情報入力シート'!K122)</f>
        <v/>
      </c>
      <c r="K101" s="767" t="str">
        <f>IF('(入力①) 基本情報入力シート'!L122="","",'(入力①) 基本情報入力シート'!L122)</f>
        <v/>
      </c>
      <c r="L101" s="768" t="str">
        <f>IF('(入力①) 基本情報入力シート'!M122="","",'(入力①) 基本情報入力シート'!M122)</f>
        <v/>
      </c>
      <c r="M101" s="768" t="str">
        <f>IF('(入力①) 基本情報入力シート'!R122="","",'(入力①) 基本情報入力シート'!R122)</f>
        <v/>
      </c>
      <c r="N101" s="768" t="str">
        <f>IF('(入力①) 基本情報入力シート'!W122="","",'(入力①) 基本情報入力シート'!W122)</f>
        <v/>
      </c>
      <c r="O101" s="768" t="str">
        <f>IF('(入力①) 基本情報入力シート'!X122="","",'(入力①) 基本情報入力シート'!X122)</f>
        <v/>
      </c>
      <c r="P101" s="769" t="str">
        <f>IF('(入力①) 基本情報入力シート'!Y122="","",'(入力①) 基本情報入力シート'!Y122)</f>
        <v/>
      </c>
      <c r="Q101" s="770" t="str">
        <f>IF('(入力①) 基本情報入力シート'!Z122="","",'(入力①) 基本情報入力シート'!Z122)</f>
        <v/>
      </c>
      <c r="R101" s="771" t="str">
        <f>IF('(入力①) 基本情報入力シート'!AA122="","",'(入力①) 基本情報入力シート'!AA122)</f>
        <v/>
      </c>
      <c r="S101" s="508"/>
      <c r="T101" s="509"/>
      <c r="U101" s="510" t="str">
        <f>IF(P101="","",VLOOKUP(P101,【参考】数式用!$A$5:$I$38,MATCH(T101,【参考】数式用!$H$4:$I$4,0)+7,0))</f>
        <v/>
      </c>
      <c r="V101" s="609"/>
      <c r="W101" s="204" t="s">
        <v>172</v>
      </c>
      <c r="X101" s="511"/>
      <c r="Y101" s="203" t="s">
        <v>173</v>
      </c>
      <c r="Z101" s="511"/>
      <c r="AA101" s="297" t="s">
        <v>174</v>
      </c>
      <c r="AB101" s="511"/>
      <c r="AC101" s="203" t="s">
        <v>173</v>
      </c>
      <c r="AD101" s="511"/>
      <c r="AE101" s="203" t="s">
        <v>175</v>
      </c>
      <c r="AF101" s="489" t="s">
        <v>176</v>
      </c>
      <c r="AG101" s="490" t="str">
        <f t="shared" si="10"/>
        <v/>
      </c>
      <c r="AH101" s="491" t="s">
        <v>177</v>
      </c>
      <c r="AI101" s="492" t="str">
        <f t="shared" si="9"/>
        <v/>
      </c>
      <c r="AJ101" s="176"/>
      <c r="AK101" s="512" t="str">
        <f t="shared" si="11"/>
        <v>○</v>
      </c>
      <c r="AL101" s="513" t="str">
        <f t="shared" si="12"/>
        <v/>
      </c>
      <c r="AM101" s="514"/>
      <c r="AN101" s="514"/>
      <c r="AO101" s="514"/>
      <c r="AP101" s="514"/>
      <c r="AQ101" s="514"/>
      <c r="AR101" s="514"/>
      <c r="AS101" s="514"/>
      <c r="AT101" s="514"/>
      <c r="AU101" s="515"/>
    </row>
    <row r="102" spans="1:47" ht="33" customHeight="1" thickBot="1">
      <c r="A102" s="479">
        <f t="shared" si="2"/>
        <v>91</v>
      </c>
      <c r="B102" s="765" t="str">
        <f>IF('(入力①) 基本情報入力シート'!C123="","",'(入力①) 基本情報入力シート'!C123)</f>
        <v/>
      </c>
      <c r="C102" s="766" t="str">
        <f>IF('(入力①) 基本情報入力シート'!D123="","",'(入力①) 基本情報入力シート'!D123)</f>
        <v/>
      </c>
      <c r="D102" s="766" t="str">
        <f>IF('(入力①) 基本情報入力シート'!E123="","",'(入力①) 基本情報入力シート'!E123)</f>
        <v/>
      </c>
      <c r="E102" s="766" t="str">
        <f>IF('(入力①) 基本情報入力シート'!F123="","",'(入力①) 基本情報入力シート'!F123)</f>
        <v/>
      </c>
      <c r="F102" s="766" t="str">
        <f>IF('(入力①) 基本情報入力シート'!G123="","",'(入力①) 基本情報入力シート'!G123)</f>
        <v/>
      </c>
      <c r="G102" s="766" t="str">
        <f>IF('(入力①) 基本情報入力シート'!H123="","",'(入力①) 基本情報入力シート'!H123)</f>
        <v/>
      </c>
      <c r="H102" s="766" t="str">
        <f>IF('(入力①) 基本情報入力シート'!I123="","",'(入力①) 基本情報入力シート'!I123)</f>
        <v/>
      </c>
      <c r="I102" s="766" t="str">
        <f>IF('(入力①) 基本情報入力シート'!J123="","",'(入力①) 基本情報入力シート'!J123)</f>
        <v/>
      </c>
      <c r="J102" s="766" t="str">
        <f>IF('(入力①) 基本情報入力シート'!K123="","",'(入力①) 基本情報入力シート'!K123)</f>
        <v/>
      </c>
      <c r="K102" s="767" t="str">
        <f>IF('(入力①) 基本情報入力シート'!L123="","",'(入力①) 基本情報入力シート'!L123)</f>
        <v/>
      </c>
      <c r="L102" s="768" t="str">
        <f>IF('(入力①) 基本情報入力シート'!M123="","",'(入力①) 基本情報入力シート'!M123)</f>
        <v/>
      </c>
      <c r="M102" s="768" t="str">
        <f>IF('(入力①) 基本情報入力シート'!R123="","",'(入力①) 基本情報入力シート'!R123)</f>
        <v/>
      </c>
      <c r="N102" s="768" t="str">
        <f>IF('(入力①) 基本情報入力シート'!W123="","",'(入力①) 基本情報入力シート'!W123)</f>
        <v/>
      </c>
      <c r="O102" s="768" t="str">
        <f>IF('(入力①) 基本情報入力シート'!X123="","",'(入力①) 基本情報入力シート'!X123)</f>
        <v/>
      </c>
      <c r="P102" s="769" t="str">
        <f>IF('(入力①) 基本情報入力シート'!Y123="","",'(入力①) 基本情報入力シート'!Y123)</f>
        <v/>
      </c>
      <c r="Q102" s="770" t="str">
        <f>IF('(入力①) 基本情報入力シート'!Z123="","",'(入力①) 基本情報入力シート'!Z123)</f>
        <v/>
      </c>
      <c r="R102" s="771" t="str">
        <f>IF('(入力①) 基本情報入力シート'!AA123="","",'(入力①) 基本情報入力シート'!AA123)</f>
        <v/>
      </c>
      <c r="S102" s="508"/>
      <c r="T102" s="509"/>
      <c r="U102" s="510" t="str">
        <f>IF(P102="","",VLOOKUP(P102,【参考】数式用!$A$5:$I$38,MATCH(T102,【参考】数式用!$H$4:$I$4,0)+7,0))</f>
        <v/>
      </c>
      <c r="V102" s="609"/>
      <c r="W102" s="204" t="s">
        <v>172</v>
      </c>
      <c r="X102" s="511"/>
      <c r="Y102" s="203" t="s">
        <v>173</v>
      </c>
      <c r="Z102" s="511"/>
      <c r="AA102" s="297" t="s">
        <v>174</v>
      </c>
      <c r="AB102" s="511"/>
      <c r="AC102" s="203" t="s">
        <v>173</v>
      </c>
      <c r="AD102" s="511"/>
      <c r="AE102" s="203" t="s">
        <v>175</v>
      </c>
      <c r="AF102" s="489" t="s">
        <v>176</v>
      </c>
      <c r="AG102" s="490" t="str">
        <f t="shared" si="10"/>
        <v/>
      </c>
      <c r="AH102" s="491" t="s">
        <v>177</v>
      </c>
      <c r="AI102" s="492" t="str">
        <f t="shared" si="9"/>
        <v/>
      </c>
      <c r="AJ102" s="176"/>
      <c r="AK102" s="512" t="str">
        <f t="shared" si="11"/>
        <v>○</v>
      </c>
      <c r="AL102" s="513" t="str">
        <f t="shared" si="12"/>
        <v/>
      </c>
      <c r="AM102" s="514"/>
      <c r="AN102" s="514"/>
      <c r="AO102" s="514"/>
      <c r="AP102" s="514"/>
      <c r="AQ102" s="514"/>
      <c r="AR102" s="514"/>
      <c r="AS102" s="514"/>
      <c r="AT102" s="514"/>
      <c r="AU102" s="515"/>
    </row>
    <row r="103" spans="1:47" ht="33" customHeight="1" thickBot="1">
      <c r="A103" s="479">
        <f t="shared" si="2"/>
        <v>92</v>
      </c>
      <c r="B103" s="765" t="str">
        <f>IF('(入力①) 基本情報入力シート'!C124="","",'(入力①) 基本情報入力シート'!C124)</f>
        <v/>
      </c>
      <c r="C103" s="766" t="str">
        <f>IF('(入力①) 基本情報入力シート'!D124="","",'(入力①) 基本情報入力シート'!D124)</f>
        <v/>
      </c>
      <c r="D103" s="766" t="str">
        <f>IF('(入力①) 基本情報入力シート'!E124="","",'(入力①) 基本情報入力シート'!E124)</f>
        <v/>
      </c>
      <c r="E103" s="766" t="str">
        <f>IF('(入力①) 基本情報入力シート'!F124="","",'(入力①) 基本情報入力シート'!F124)</f>
        <v/>
      </c>
      <c r="F103" s="766" t="str">
        <f>IF('(入力①) 基本情報入力シート'!G124="","",'(入力①) 基本情報入力シート'!G124)</f>
        <v/>
      </c>
      <c r="G103" s="766" t="str">
        <f>IF('(入力①) 基本情報入力シート'!H124="","",'(入力①) 基本情報入力シート'!H124)</f>
        <v/>
      </c>
      <c r="H103" s="766" t="str">
        <f>IF('(入力①) 基本情報入力シート'!I124="","",'(入力①) 基本情報入力シート'!I124)</f>
        <v/>
      </c>
      <c r="I103" s="766" t="str">
        <f>IF('(入力①) 基本情報入力シート'!J124="","",'(入力①) 基本情報入力シート'!J124)</f>
        <v/>
      </c>
      <c r="J103" s="766" t="str">
        <f>IF('(入力①) 基本情報入力シート'!K124="","",'(入力①) 基本情報入力シート'!K124)</f>
        <v/>
      </c>
      <c r="K103" s="767" t="str">
        <f>IF('(入力①) 基本情報入力シート'!L124="","",'(入力①) 基本情報入力シート'!L124)</f>
        <v/>
      </c>
      <c r="L103" s="768" t="str">
        <f>IF('(入力①) 基本情報入力シート'!M124="","",'(入力①) 基本情報入力シート'!M124)</f>
        <v/>
      </c>
      <c r="M103" s="768" t="str">
        <f>IF('(入力①) 基本情報入力シート'!R124="","",'(入力①) 基本情報入力シート'!R124)</f>
        <v/>
      </c>
      <c r="N103" s="768" t="str">
        <f>IF('(入力①) 基本情報入力シート'!W124="","",'(入力①) 基本情報入力シート'!W124)</f>
        <v/>
      </c>
      <c r="O103" s="768" t="str">
        <f>IF('(入力①) 基本情報入力シート'!X124="","",'(入力①) 基本情報入力シート'!X124)</f>
        <v/>
      </c>
      <c r="P103" s="769" t="str">
        <f>IF('(入力①) 基本情報入力シート'!Y124="","",'(入力①) 基本情報入力シート'!Y124)</f>
        <v/>
      </c>
      <c r="Q103" s="770" t="str">
        <f>IF('(入力①) 基本情報入力シート'!Z124="","",'(入力①) 基本情報入力シート'!Z124)</f>
        <v/>
      </c>
      <c r="R103" s="771" t="str">
        <f>IF('(入力①) 基本情報入力シート'!AA124="","",'(入力①) 基本情報入力シート'!AA124)</f>
        <v/>
      </c>
      <c r="S103" s="508"/>
      <c r="T103" s="509"/>
      <c r="U103" s="510" t="str">
        <f>IF(P103="","",VLOOKUP(P103,【参考】数式用!$A$5:$I$38,MATCH(T103,【参考】数式用!$H$4:$I$4,0)+7,0))</f>
        <v/>
      </c>
      <c r="V103" s="609"/>
      <c r="W103" s="204" t="s">
        <v>172</v>
      </c>
      <c r="X103" s="511"/>
      <c r="Y103" s="203" t="s">
        <v>173</v>
      </c>
      <c r="Z103" s="511"/>
      <c r="AA103" s="297" t="s">
        <v>174</v>
      </c>
      <c r="AB103" s="511"/>
      <c r="AC103" s="203" t="s">
        <v>173</v>
      </c>
      <c r="AD103" s="511"/>
      <c r="AE103" s="203" t="s">
        <v>175</v>
      </c>
      <c r="AF103" s="489" t="s">
        <v>176</v>
      </c>
      <c r="AG103" s="490" t="str">
        <f t="shared" si="10"/>
        <v/>
      </c>
      <c r="AH103" s="491" t="s">
        <v>177</v>
      </c>
      <c r="AI103" s="492" t="str">
        <f t="shared" si="9"/>
        <v/>
      </c>
      <c r="AJ103" s="176"/>
      <c r="AK103" s="512" t="str">
        <f t="shared" si="11"/>
        <v>○</v>
      </c>
      <c r="AL103" s="513" t="str">
        <f t="shared" si="12"/>
        <v/>
      </c>
      <c r="AM103" s="514"/>
      <c r="AN103" s="514"/>
      <c r="AO103" s="514"/>
      <c r="AP103" s="514"/>
      <c r="AQ103" s="514"/>
      <c r="AR103" s="514"/>
      <c r="AS103" s="514"/>
      <c r="AT103" s="514"/>
      <c r="AU103" s="515"/>
    </row>
    <row r="104" spans="1:47" ht="33" customHeight="1" thickBot="1">
      <c r="A104" s="479">
        <f t="shared" si="2"/>
        <v>93</v>
      </c>
      <c r="B104" s="765" t="str">
        <f>IF('(入力①) 基本情報入力シート'!C125="","",'(入力①) 基本情報入力シート'!C125)</f>
        <v/>
      </c>
      <c r="C104" s="766" t="str">
        <f>IF('(入力①) 基本情報入力シート'!D125="","",'(入力①) 基本情報入力シート'!D125)</f>
        <v/>
      </c>
      <c r="D104" s="766" t="str">
        <f>IF('(入力①) 基本情報入力シート'!E125="","",'(入力①) 基本情報入力シート'!E125)</f>
        <v/>
      </c>
      <c r="E104" s="766" t="str">
        <f>IF('(入力①) 基本情報入力シート'!F125="","",'(入力①) 基本情報入力シート'!F125)</f>
        <v/>
      </c>
      <c r="F104" s="766" t="str">
        <f>IF('(入力①) 基本情報入力シート'!G125="","",'(入力①) 基本情報入力シート'!G125)</f>
        <v/>
      </c>
      <c r="G104" s="766" t="str">
        <f>IF('(入力①) 基本情報入力シート'!H125="","",'(入力①) 基本情報入力シート'!H125)</f>
        <v/>
      </c>
      <c r="H104" s="766" t="str">
        <f>IF('(入力①) 基本情報入力シート'!I125="","",'(入力①) 基本情報入力シート'!I125)</f>
        <v/>
      </c>
      <c r="I104" s="766" t="str">
        <f>IF('(入力①) 基本情報入力シート'!J125="","",'(入力①) 基本情報入力シート'!J125)</f>
        <v/>
      </c>
      <c r="J104" s="766" t="str">
        <f>IF('(入力①) 基本情報入力シート'!K125="","",'(入力①) 基本情報入力シート'!K125)</f>
        <v/>
      </c>
      <c r="K104" s="767" t="str">
        <f>IF('(入力①) 基本情報入力シート'!L125="","",'(入力①) 基本情報入力シート'!L125)</f>
        <v/>
      </c>
      <c r="L104" s="768" t="str">
        <f>IF('(入力①) 基本情報入力シート'!M125="","",'(入力①) 基本情報入力シート'!M125)</f>
        <v/>
      </c>
      <c r="M104" s="768" t="str">
        <f>IF('(入力①) 基本情報入力シート'!R125="","",'(入力①) 基本情報入力シート'!R125)</f>
        <v/>
      </c>
      <c r="N104" s="768" t="str">
        <f>IF('(入力①) 基本情報入力シート'!W125="","",'(入力①) 基本情報入力シート'!W125)</f>
        <v/>
      </c>
      <c r="O104" s="768" t="str">
        <f>IF('(入力①) 基本情報入力シート'!X125="","",'(入力①) 基本情報入力シート'!X125)</f>
        <v/>
      </c>
      <c r="P104" s="769" t="str">
        <f>IF('(入力①) 基本情報入力シート'!Y125="","",'(入力①) 基本情報入力シート'!Y125)</f>
        <v/>
      </c>
      <c r="Q104" s="770" t="str">
        <f>IF('(入力①) 基本情報入力シート'!Z125="","",'(入力①) 基本情報入力シート'!Z125)</f>
        <v/>
      </c>
      <c r="R104" s="771" t="str">
        <f>IF('(入力①) 基本情報入力シート'!AA125="","",'(入力①) 基本情報入力シート'!AA125)</f>
        <v/>
      </c>
      <c r="S104" s="508"/>
      <c r="T104" s="509"/>
      <c r="U104" s="510" t="str">
        <f>IF(P104="","",VLOOKUP(P104,【参考】数式用!$A$5:$I$38,MATCH(T104,【参考】数式用!$H$4:$I$4,0)+7,0))</f>
        <v/>
      </c>
      <c r="V104" s="609"/>
      <c r="W104" s="204" t="s">
        <v>172</v>
      </c>
      <c r="X104" s="511"/>
      <c r="Y104" s="203" t="s">
        <v>173</v>
      </c>
      <c r="Z104" s="511"/>
      <c r="AA104" s="297" t="s">
        <v>174</v>
      </c>
      <c r="AB104" s="511"/>
      <c r="AC104" s="203" t="s">
        <v>173</v>
      </c>
      <c r="AD104" s="511"/>
      <c r="AE104" s="203" t="s">
        <v>175</v>
      </c>
      <c r="AF104" s="489" t="s">
        <v>176</v>
      </c>
      <c r="AG104" s="490" t="str">
        <f t="shared" si="10"/>
        <v/>
      </c>
      <c r="AH104" s="491" t="s">
        <v>177</v>
      </c>
      <c r="AI104" s="492" t="str">
        <f t="shared" si="9"/>
        <v/>
      </c>
      <c r="AJ104" s="176"/>
      <c r="AK104" s="512" t="str">
        <f t="shared" si="11"/>
        <v>○</v>
      </c>
      <c r="AL104" s="513" t="str">
        <f t="shared" si="12"/>
        <v/>
      </c>
      <c r="AM104" s="514"/>
      <c r="AN104" s="514"/>
      <c r="AO104" s="514"/>
      <c r="AP104" s="514"/>
      <c r="AQ104" s="514"/>
      <c r="AR104" s="514"/>
      <c r="AS104" s="514"/>
      <c r="AT104" s="514"/>
      <c r="AU104" s="515"/>
    </row>
    <row r="105" spans="1:47" ht="33" customHeight="1" thickBot="1">
      <c r="A105" s="479">
        <f t="shared" si="2"/>
        <v>94</v>
      </c>
      <c r="B105" s="765" t="str">
        <f>IF('(入力①) 基本情報入力シート'!C126="","",'(入力①) 基本情報入力シート'!C126)</f>
        <v/>
      </c>
      <c r="C105" s="766" t="str">
        <f>IF('(入力①) 基本情報入力シート'!D126="","",'(入力①) 基本情報入力シート'!D126)</f>
        <v/>
      </c>
      <c r="D105" s="766" t="str">
        <f>IF('(入力①) 基本情報入力シート'!E126="","",'(入力①) 基本情報入力シート'!E126)</f>
        <v/>
      </c>
      <c r="E105" s="766" t="str">
        <f>IF('(入力①) 基本情報入力シート'!F126="","",'(入力①) 基本情報入力シート'!F126)</f>
        <v/>
      </c>
      <c r="F105" s="766" t="str">
        <f>IF('(入力①) 基本情報入力シート'!G126="","",'(入力①) 基本情報入力シート'!G126)</f>
        <v/>
      </c>
      <c r="G105" s="766" t="str">
        <f>IF('(入力①) 基本情報入力シート'!H126="","",'(入力①) 基本情報入力シート'!H126)</f>
        <v/>
      </c>
      <c r="H105" s="766" t="str">
        <f>IF('(入力①) 基本情報入力シート'!I126="","",'(入力①) 基本情報入力シート'!I126)</f>
        <v/>
      </c>
      <c r="I105" s="766" t="str">
        <f>IF('(入力①) 基本情報入力シート'!J126="","",'(入力①) 基本情報入力シート'!J126)</f>
        <v/>
      </c>
      <c r="J105" s="766" t="str">
        <f>IF('(入力①) 基本情報入力シート'!K126="","",'(入力①) 基本情報入力シート'!K126)</f>
        <v/>
      </c>
      <c r="K105" s="767" t="str">
        <f>IF('(入力①) 基本情報入力シート'!L126="","",'(入力①) 基本情報入力シート'!L126)</f>
        <v/>
      </c>
      <c r="L105" s="768" t="str">
        <f>IF('(入力①) 基本情報入力シート'!M126="","",'(入力①) 基本情報入力シート'!M126)</f>
        <v/>
      </c>
      <c r="M105" s="768" t="str">
        <f>IF('(入力①) 基本情報入力シート'!R126="","",'(入力①) 基本情報入力シート'!R126)</f>
        <v/>
      </c>
      <c r="N105" s="768" t="str">
        <f>IF('(入力①) 基本情報入力シート'!W126="","",'(入力①) 基本情報入力シート'!W126)</f>
        <v/>
      </c>
      <c r="O105" s="768" t="str">
        <f>IF('(入力①) 基本情報入力シート'!X126="","",'(入力①) 基本情報入力シート'!X126)</f>
        <v/>
      </c>
      <c r="P105" s="769" t="str">
        <f>IF('(入力①) 基本情報入力シート'!Y126="","",'(入力①) 基本情報入力シート'!Y126)</f>
        <v/>
      </c>
      <c r="Q105" s="770" t="str">
        <f>IF('(入力①) 基本情報入力シート'!Z126="","",'(入力①) 基本情報入力シート'!Z126)</f>
        <v/>
      </c>
      <c r="R105" s="771" t="str">
        <f>IF('(入力①) 基本情報入力シート'!AA126="","",'(入力①) 基本情報入力シート'!AA126)</f>
        <v/>
      </c>
      <c r="S105" s="508"/>
      <c r="T105" s="509"/>
      <c r="U105" s="510" t="str">
        <f>IF(P105="","",VLOOKUP(P105,【参考】数式用!$A$5:$I$38,MATCH(T105,【参考】数式用!$H$4:$I$4,0)+7,0))</f>
        <v/>
      </c>
      <c r="V105" s="609"/>
      <c r="W105" s="204" t="s">
        <v>172</v>
      </c>
      <c r="X105" s="511"/>
      <c r="Y105" s="203" t="s">
        <v>173</v>
      </c>
      <c r="Z105" s="511"/>
      <c r="AA105" s="297" t="s">
        <v>174</v>
      </c>
      <c r="AB105" s="511"/>
      <c r="AC105" s="203" t="s">
        <v>173</v>
      </c>
      <c r="AD105" s="511"/>
      <c r="AE105" s="203" t="s">
        <v>175</v>
      </c>
      <c r="AF105" s="489" t="s">
        <v>176</v>
      </c>
      <c r="AG105" s="490" t="str">
        <f t="shared" si="10"/>
        <v/>
      </c>
      <c r="AH105" s="491" t="s">
        <v>177</v>
      </c>
      <c r="AI105" s="492" t="str">
        <f t="shared" si="9"/>
        <v/>
      </c>
      <c r="AJ105" s="176"/>
      <c r="AK105" s="512" t="str">
        <f t="shared" si="11"/>
        <v>○</v>
      </c>
      <c r="AL105" s="513" t="str">
        <f t="shared" si="12"/>
        <v/>
      </c>
      <c r="AM105" s="514"/>
      <c r="AN105" s="514"/>
      <c r="AO105" s="514"/>
      <c r="AP105" s="514"/>
      <c r="AQ105" s="514"/>
      <c r="AR105" s="514"/>
      <c r="AS105" s="514"/>
      <c r="AT105" s="514"/>
      <c r="AU105" s="515"/>
    </row>
    <row r="106" spans="1:47" ht="33" customHeight="1" thickBot="1">
      <c r="A106" s="479">
        <f t="shared" si="2"/>
        <v>95</v>
      </c>
      <c r="B106" s="765" t="str">
        <f>IF('(入力①) 基本情報入力シート'!C127="","",'(入力①) 基本情報入力シート'!C127)</f>
        <v/>
      </c>
      <c r="C106" s="766" t="str">
        <f>IF('(入力①) 基本情報入力シート'!D127="","",'(入力①) 基本情報入力シート'!D127)</f>
        <v/>
      </c>
      <c r="D106" s="766" t="str">
        <f>IF('(入力①) 基本情報入力シート'!E127="","",'(入力①) 基本情報入力シート'!E127)</f>
        <v/>
      </c>
      <c r="E106" s="766" t="str">
        <f>IF('(入力①) 基本情報入力シート'!F127="","",'(入力①) 基本情報入力シート'!F127)</f>
        <v/>
      </c>
      <c r="F106" s="766" t="str">
        <f>IF('(入力①) 基本情報入力シート'!G127="","",'(入力①) 基本情報入力シート'!G127)</f>
        <v/>
      </c>
      <c r="G106" s="766" t="str">
        <f>IF('(入力①) 基本情報入力シート'!H127="","",'(入力①) 基本情報入力シート'!H127)</f>
        <v/>
      </c>
      <c r="H106" s="766" t="str">
        <f>IF('(入力①) 基本情報入力シート'!I127="","",'(入力①) 基本情報入力シート'!I127)</f>
        <v/>
      </c>
      <c r="I106" s="766" t="str">
        <f>IF('(入力①) 基本情報入力シート'!J127="","",'(入力①) 基本情報入力シート'!J127)</f>
        <v/>
      </c>
      <c r="J106" s="766" t="str">
        <f>IF('(入力①) 基本情報入力シート'!K127="","",'(入力①) 基本情報入力シート'!K127)</f>
        <v/>
      </c>
      <c r="K106" s="767" t="str">
        <f>IF('(入力①) 基本情報入力シート'!L127="","",'(入力①) 基本情報入力シート'!L127)</f>
        <v/>
      </c>
      <c r="L106" s="768" t="str">
        <f>IF('(入力①) 基本情報入力シート'!M127="","",'(入力①) 基本情報入力シート'!M127)</f>
        <v/>
      </c>
      <c r="M106" s="768" t="str">
        <f>IF('(入力①) 基本情報入力シート'!R127="","",'(入力①) 基本情報入力シート'!R127)</f>
        <v/>
      </c>
      <c r="N106" s="768" t="str">
        <f>IF('(入力①) 基本情報入力シート'!W127="","",'(入力①) 基本情報入力シート'!W127)</f>
        <v/>
      </c>
      <c r="O106" s="768" t="str">
        <f>IF('(入力①) 基本情報入力シート'!X127="","",'(入力①) 基本情報入力シート'!X127)</f>
        <v/>
      </c>
      <c r="P106" s="769" t="str">
        <f>IF('(入力①) 基本情報入力シート'!Y127="","",'(入力①) 基本情報入力シート'!Y127)</f>
        <v/>
      </c>
      <c r="Q106" s="770" t="str">
        <f>IF('(入力①) 基本情報入力シート'!Z127="","",'(入力①) 基本情報入力シート'!Z127)</f>
        <v/>
      </c>
      <c r="R106" s="771" t="str">
        <f>IF('(入力①) 基本情報入力シート'!AA127="","",'(入力①) 基本情報入力シート'!AA127)</f>
        <v/>
      </c>
      <c r="S106" s="508"/>
      <c r="T106" s="509"/>
      <c r="U106" s="510" t="str">
        <f>IF(P106="","",VLOOKUP(P106,【参考】数式用!$A$5:$I$38,MATCH(T106,【参考】数式用!$H$4:$I$4,0)+7,0))</f>
        <v/>
      </c>
      <c r="V106" s="609"/>
      <c r="W106" s="204" t="s">
        <v>172</v>
      </c>
      <c r="X106" s="511"/>
      <c r="Y106" s="203" t="s">
        <v>173</v>
      </c>
      <c r="Z106" s="511"/>
      <c r="AA106" s="297" t="s">
        <v>174</v>
      </c>
      <c r="AB106" s="511"/>
      <c r="AC106" s="203" t="s">
        <v>173</v>
      </c>
      <c r="AD106" s="511"/>
      <c r="AE106" s="203" t="s">
        <v>175</v>
      </c>
      <c r="AF106" s="489" t="s">
        <v>176</v>
      </c>
      <c r="AG106" s="490" t="str">
        <f t="shared" si="10"/>
        <v/>
      </c>
      <c r="AH106" s="491" t="s">
        <v>177</v>
      </c>
      <c r="AI106" s="492" t="str">
        <f t="shared" si="9"/>
        <v/>
      </c>
      <c r="AJ106" s="176"/>
      <c r="AK106" s="512" t="str">
        <f t="shared" si="11"/>
        <v>○</v>
      </c>
      <c r="AL106" s="513" t="str">
        <f t="shared" si="12"/>
        <v/>
      </c>
      <c r="AM106" s="514"/>
      <c r="AN106" s="514"/>
      <c r="AO106" s="514"/>
      <c r="AP106" s="514"/>
      <c r="AQ106" s="514"/>
      <c r="AR106" s="514"/>
      <c r="AS106" s="514"/>
      <c r="AT106" s="514"/>
      <c r="AU106" s="515"/>
    </row>
    <row r="107" spans="1:47" ht="33" customHeight="1" thickBot="1">
      <c r="A107" s="479">
        <f t="shared" si="2"/>
        <v>96</v>
      </c>
      <c r="B107" s="765" t="str">
        <f>IF('(入力①) 基本情報入力シート'!C128="","",'(入力①) 基本情報入力シート'!C128)</f>
        <v/>
      </c>
      <c r="C107" s="766" t="str">
        <f>IF('(入力①) 基本情報入力シート'!D128="","",'(入力①) 基本情報入力シート'!D128)</f>
        <v/>
      </c>
      <c r="D107" s="766" t="str">
        <f>IF('(入力①) 基本情報入力シート'!E128="","",'(入力①) 基本情報入力シート'!E128)</f>
        <v/>
      </c>
      <c r="E107" s="766" t="str">
        <f>IF('(入力①) 基本情報入力シート'!F128="","",'(入力①) 基本情報入力シート'!F128)</f>
        <v/>
      </c>
      <c r="F107" s="766" t="str">
        <f>IF('(入力①) 基本情報入力シート'!G128="","",'(入力①) 基本情報入力シート'!G128)</f>
        <v/>
      </c>
      <c r="G107" s="766" t="str">
        <f>IF('(入力①) 基本情報入力シート'!H128="","",'(入力①) 基本情報入力シート'!H128)</f>
        <v/>
      </c>
      <c r="H107" s="766" t="str">
        <f>IF('(入力①) 基本情報入力シート'!I128="","",'(入力①) 基本情報入力シート'!I128)</f>
        <v/>
      </c>
      <c r="I107" s="766" t="str">
        <f>IF('(入力①) 基本情報入力シート'!J128="","",'(入力①) 基本情報入力シート'!J128)</f>
        <v/>
      </c>
      <c r="J107" s="766" t="str">
        <f>IF('(入力①) 基本情報入力シート'!K128="","",'(入力①) 基本情報入力シート'!K128)</f>
        <v/>
      </c>
      <c r="K107" s="767" t="str">
        <f>IF('(入力①) 基本情報入力シート'!L128="","",'(入力①) 基本情報入力シート'!L128)</f>
        <v/>
      </c>
      <c r="L107" s="768" t="str">
        <f>IF('(入力①) 基本情報入力シート'!M128="","",'(入力①) 基本情報入力シート'!M128)</f>
        <v/>
      </c>
      <c r="M107" s="768" t="str">
        <f>IF('(入力①) 基本情報入力シート'!R128="","",'(入力①) 基本情報入力シート'!R128)</f>
        <v/>
      </c>
      <c r="N107" s="768" t="str">
        <f>IF('(入力①) 基本情報入力シート'!W128="","",'(入力①) 基本情報入力シート'!W128)</f>
        <v/>
      </c>
      <c r="O107" s="768" t="str">
        <f>IF('(入力①) 基本情報入力シート'!X128="","",'(入力①) 基本情報入力シート'!X128)</f>
        <v/>
      </c>
      <c r="P107" s="769" t="str">
        <f>IF('(入力①) 基本情報入力シート'!Y128="","",'(入力①) 基本情報入力シート'!Y128)</f>
        <v/>
      </c>
      <c r="Q107" s="770" t="str">
        <f>IF('(入力①) 基本情報入力シート'!Z128="","",'(入力①) 基本情報入力シート'!Z128)</f>
        <v/>
      </c>
      <c r="R107" s="771" t="str">
        <f>IF('(入力①) 基本情報入力シート'!AA128="","",'(入力①) 基本情報入力シート'!AA128)</f>
        <v/>
      </c>
      <c r="S107" s="508"/>
      <c r="T107" s="509"/>
      <c r="U107" s="510" t="str">
        <f>IF(P107="","",VLOOKUP(P107,【参考】数式用!$A$5:$I$38,MATCH(T107,【参考】数式用!$H$4:$I$4,0)+7,0))</f>
        <v/>
      </c>
      <c r="V107" s="609"/>
      <c r="W107" s="204" t="s">
        <v>172</v>
      </c>
      <c r="X107" s="511"/>
      <c r="Y107" s="203" t="s">
        <v>173</v>
      </c>
      <c r="Z107" s="511"/>
      <c r="AA107" s="297" t="s">
        <v>174</v>
      </c>
      <c r="AB107" s="511"/>
      <c r="AC107" s="203" t="s">
        <v>173</v>
      </c>
      <c r="AD107" s="511"/>
      <c r="AE107" s="203" t="s">
        <v>175</v>
      </c>
      <c r="AF107" s="489" t="s">
        <v>176</v>
      </c>
      <c r="AG107" s="490" t="str">
        <f t="shared" si="10"/>
        <v/>
      </c>
      <c r="AH107" s="491" t="s">
        <v>177</v>
      </c>
      <c r="AI107" s="492" t="str">
        <f t="shared" si="9"/>
        <v/>
      </c>
      <c r="AJ107" s="176"/>
      <c r="AK107" s="512" t="str">
        <f t="shared" si="11"/>
        <v>○</v>
      </c>
      <c r="AL107" s="513" t="str">
        <f t="shared" si="12"/>
        <v/>
      </c>
      <c r="AM107" s="514"/>
      <c r="AN107" s="514"/>
      <c r="AO107" s="514"/>
      <c r="AP107" s="514"/>
      <c r="AQ107" s="514"/>
      <c r="AR107" s="514"/>
      <c r="AS107" s="514"/>
      <c r="AT107" s="514"/>
      <c r="AU107" s="515"/>
    </row>
    <row r="108" spans="1:47" ht="33" customHeight="1" thickBot="1">
      <c r="A108" s="479">
        <f t="shared" si="2"/>
        <v>97</v>
      </c>
      <c r="B108" s="765" t="str">
        <f>IF('(入力①) 基本情報入力シート'!C129="","",'(入力①) 基本情報入力シート'!C129)</f>
        <v/>
      </c>
      <c r="C108" s="766" t="str">
        <f>IF('(入力①) 基本情報入力シート'!D129="","",'(入力①) 基本情報入力シート'!D129)</f>
        <v/>
      </c>
      <c r="D108" s="766" t="str">
        <f>IF('(入力①) 基本情報入力シート'!E129="","",'(入力①) 基本情報入力シート'!E129)</f>
        <v/>
      </c>
      <c r="E108" s="766" t="str">
        <f>IF('(入力①) 基本情報入力シート'!F129="","",'(入力①) 基本情報入力シート'!F129)</f>
        <v/>
      </c>
      <c r="F108" s="766" t="str">
        <f>IF('(入力①) 基本情報入力シート'!G129="","",'(入力①) 基本情報入力シート'!G129)</f>
        <v/>
      </c>
      <c r="G108" s="766" t="str">
        <f>IF('(入力①) 基本情報入力シート'!H129="","",'(入力①) 基本情報入力シート'!H129)</f>
        <v/>
      </c>
      <c r="H108" s="766" t="str">
        <f>IF('(入力①) 基本情報入力シート'!I129="","",'(入力①) 基本情報入力シート'!I129)</f>
        <v/>
      </c>
      <c r="I108" s="766" t="str">
        <f>IF('(入力①) 基本情報入力シート'!J129="","",'(入力①) 基本情報入力シート'!J129)</f>
        <v/>
      </c>
      <c r="J108" s="766" t="str">
        <f>IF('(入力①) 基本情報入力シート'!K129="","",'(入力①) 基本情報入力シート'!K129)</f>
        <v/>
      </c>
      <c r="K108" s="767" t="str">
        <f>IF('(入力①) 基本情報入力シート'!L129="","",'(入力①) 基本情報入力シート'!L129)</f>
        <v/>
      </c>
      <c r="L108" s="768" t="str">
        <f>IF('(入力①) 基本情報入力シート'!M129="","",'(入力①) 基本情報入力シート'!M129)</f>
        <v/>
      </c>
      <c r="M108" s="768" t="str">
        <f>IF('(入力①) 基本情報入力シート'!R129="","",'(入力①) 基本情報入力シート'!R129)</f>
        <v/>
      </c>
      <c r="N108" s="768" t="str">
        <f>IF('(入力①) 基本情報入力シート'!W129="","",'(入力①) 基本情報入力シート'!W129)</f>
        <v/>
      </c>
      <c r="O108" s="768" t="str">
        <f>IF('(入力①) 基本情報入力シート'!X129="","",'(入力①) 基本情報入力シート'!X129)</f>
        <v/>
      </c>
      <c r="P108" s="769" t="str">
        <f>IF('(入力①) 基本情報入力シート'!Y129="","",'(入力①) 基本情報入力シート'!Y129)</f>
        <v/>
      </c>
      <c r="Q108" s="770" t="str">
        <f>IF('(入力①) 基本情報入力シート'!Z129="","",'(入力①) 基本情報入力シート'!Z129)</f>
        <v/>
      </c>
      <c r="R108" s="771" t="str">
        <f>IF('(入力①) 基本情報入力シート'!AA129="","",'(入力①) 基本情報入力シート'!AA129)</f>
        <v/>
      </c>
      <c r="S108" s="508"/>
      <c r="T108" s="509"/>
      <c r="U108" s="510" t="str">
        <f>IF(P108="","",VLOOKUP(P108,【参考】数式用!$A$5:$I$38,MATCH(T108,【参考】数式用!$H$4:$I$4,0)+7,0))</f>
        <v/>
      </c>
      <c r="V108" s="609"/>
      <c r="W108" s="204" t="s">
        <v>172</v>
      </c>
      <c r="X108" s="511"/>
      <c r="Y108" s="203" t="s">
        <v>173</v>
      </c>
      <c r="Z108" s="511"/>
      <c r="AA108" s="297" t="s">
        <v>174</v>
      </c>
      <c r="AB108" s="511"/>
      <c r="AC108" s="203" t="s">
        <v>173</v>
      </c>
      <c r="AD108" s="511"/>
      <c r="AE108" s="203" t="s">
        <v>175</v>
      </c>
      <c r="AF108" s="489" t="s">
        <v>176</v>
      </c>
      <c r="AG108" s="490" t="str">
        <f t="shared" si="10"/>
        <v/>
      </c>
      <c r="AH108" s="491" t="s">
        <v>177</v>
      </c>
      <c r="AI108" s="492" t="str">
        <f t="shared" si="9"/>
        <v/>
      </c>
      <c r="AJ108" s="176"/>
      <c r="AK108" s="512" t="str">
        <f t="shared" si="11"/>
        <v>○</v>
      </c>
      <c r="AL108" s="513" t="str">
        <f t="shared" si="12"/>
        <v/>
      </c>
      <c r="AM108" s="514"/>
      <c r="AN108" s="514"/>
      <c r="AO108" s="514"/>
      <c r="AP108" s="514"/>
      <c r="AQ108" s="514"/>
      <c r="AR108" s="514"/>
      <c r="AS108" s="514"/>
      <c r="AT108" s="514"/>
      <c r="AU108" s="515"/>
    </row>
    <row r="109" spans="1:47" ht="33" customHeight="1" thickBot="1">
      <c r="A109" s="479">
        <f t="shared" si="2"/>
        <v>98</v>
      </c>
      <c r="B109" s="765" t="str">
        <f>IF('(入力①) 基本情報入力シート'!C130="","",'(入力①) 基本情報入力シート'!C130)</f>
        <v/>
      </c>
      <c r="C109" s="766" t="str">
        <f>IF('(入力①) 基本情報入力シート'!D130="","",'(入力①) 基本情報入力シート'!D130)</f>
        <v/>
      </c>
      <c r="D109" s="766" t="str">
        <f>IF('(入力①) 基本情報入力シート'!E130="","",'(入力①) 基本情報入力シート'!E130)</f>
        <v/>
      </c>
      <c r="E109" s="766" t="str">
        <f>IF('(入力①) 基本情報入力シート'!F130="","",'(入力①) 基本情報入力シート'!F130)</f>
        <v/>
      </c>
      <c r="F109" s="766" t="str">
        <f>IF('(入力①) 基本情報入力シート'!G130="","",'(入力①) 基本情報入力シート'!G130)</f>
        <v/>
      </c>
      <c r="G109" s="766" t="str">
        <f>IF('(入力①) 基本情報入力シート'!H130="","",'(入力①) 基本情報入力シート'!H130)</f>
        <v/>
      </c>
      <c r="H109" s="766" t="str">
        <f>IF('(入力①) 基本情報入力シート'!I130="","",'(入力①) 基本情報入力シート'!I130)</f>
        <v/>
      </c>
      <c r="I109" s="766" t="str">
        <f>IF('(入力①) 基本情報入力シート'!J130="","",'(入力①) 基本情報入力シート'!J130)</f>
        <v/>
      </c>
      <c r="J109" s="766" t="str">
        <f>IF('(入力①) 基本情報入力シート'!K130="","",'(入力①) 基本情報入力シート'!K130)</f>
        <v/>
      </c>
      <c r="K109" s="767" t="str">
        <f>IF('(入力①) 基本情報入力シート'!L130="","",'(入力①) 基本情報入力シート'!L130)</f>
        <v/>
      </c>
      <c r="L109" s="768" t="str">
        <f>IF('(入力①) 基本情報入力シート'!M130="","",'(入力①) 基本情報入力シート'!M130)</f>
        <v/>
      </c>
      <c r="M109" s="768" t="str">
        <f>IF('(入力①) 基本情報入力シート'!R130="","",'(入力①) 基本情報入力シート'!R130)</f>
        <v/>
      </c>
      <c r="N109" s="768" t="str">
        <f>IF('(入力①) 基本情報入力シート'!W130="","",'(入力①) 基本情報入力シート'!W130)</f>
        <v/>
      </c>
      <c r="O109" s="768" t="str">
        <f>IF('(入力①) 基本情報入力シート'!X130="","",'(入力①) 基本情報入力シート'!X130)</f>
        <v/>
      </c>
      <c r="P109" s="769" t="str">
        <f>IF('(入力①) 基本情報入力シート'!Y130="","",'(入力①) 基本情報入力シート'!Y130)</f>
        <v/>
      </c>
      <c r="Q109" s="770" t="str">
        <f>IF('(入力①) 基本情報入力シート'!Z130="","",'(入力①) 基本情報入力シート'!Z130)</f>
        <v/>
      </c>
      <c r="R109" s="771" t="str">
        <f>IF('(入力①) 基本情報入力シート'!AA130="","",'(入力①) 基本情報入力シート'!AA130)</f>
        <v/>
      </c>
      <c r="S109" s="508"/>
      <c r="T109" s="509"/>
      <c r="U109" s="510" t="str">
        <f>IF(P109="","",VLOOKUP(P109,【参考】数式用!$A$5:$I$38,MATCH(T109,【参考】数式用!$H$4:$I$4,0)+7,0))</f>
        <v/>
      </c>
      <c r="V109" s="609"/>
      <c r="W109" s="204" t="s">
        <v>172</v>
      </c>
      <c r="X109" s="511"/>
      <c r="Y109" s="203" t="s">
        <v>173</v>
      </c>
      <c r="Z109" s="511"/>
      <c r="AA109" s="297" t="s">
        <v>174</v>
      </c>
      <c r="AB109" s="511"/>
      <c r="AC109" s="203" t="s">
        <v>173</v>
      </c>
      <c r="AD109" s="511"/>
      <c r="AE109" s="203" t="s">
        <v>175</v>
      </c>
      <c r="AF109" s="489" t="s">
        <v>176</v>
      </c>
      <c r="AG109" s="490" t="str">
        <f t="shared" si="10"/>
        <v/>
      </c>
      <c r="AH109" s="491" t="s">
        <v>177</v>
      </c>
      <c r="AI109" s="492" t="str">
        <f t="shared" si="9"/>
        <v/>
      </c>
      <c r="AJ109" s="176"/>
      <c r="AK109" s="512" t="str">
        <f t="shared" si="11"/>
        <v>○</v>
      </c>
      <c r="AL109" s="513" t="str">
        <f t="shared" si="12"/>
        <v/>
      </c>
      <c r="AM109" s="514"/>
      <c r="AN109" s="514"/>
      <c r="AO109" s="514"/>
      <c r="AP109" s="514"/>
      <c r="AQ109" s="514"/>
      <c r="AR109" s="514"/>
      <c r="AS109" s="514"/>
      <c r="AT109" s="514"/>
      <c r="AU109" s="515"/>
    </row>
    <row r="110" spans="1:47" ht="33" customHeight="1" thickBot="1">
      <c r="A110" s="479">
        <f t="shared" si="2"/>
        <v>99</v>
      </c>
      <c r="B110" s="765" t="str">
        <f>IF('(入力①) 基本情報入力シート'!C131="","",'(入力①) 基本情報入力シート'!C131)</f>
        <v/>
      </c>
      <c r="C110" s="766" t="str">
        <f>IF('(入力①) 基本情報入力シート'!D131="","",'(入力①) 基本情報入力シート'!D131)</f>
        <v/>
      </c>
      <c r="D110" s="766" t="str">
        <f>IF('(入力①) 基本情報入力シート'!E131="","",'(入力①) 基本情報入力シート'!E131)</f>
        <v/>
      </c>
      <c r="E110" s="766" t="str">
        <f>IF('(入力①) 基本情報入力シート'!F131="","",'(入力①) 基本情報入力シート'!F131)</f>
        <v/>
      </c>
      <c r="F110" s="766" t="str">
        <f>IF('(入力①) 基本情報入力シート'!G131="","",'(入力①) 基本情報入力シート'!G131)</f>
        <v/>
      </c>
      <c r="G110" s="766" t="str">
        <f>IF('(入力①) 基本情報入力シート'!H131="","",'(入力①) 基本情報入力シート'!H131)</f>
        <v/>
      </c>
      <c r="H110" s="766" t="str">
        <f>IF('(入力①) 基本情報入力シート'!I131="","",'(入力①) 基本情報入力シート'!I131)</f>
        <v/>
      </c>
      <c r="I110" s="766" t="str">
        <f>IF('(入力①) 基本情報入力シート'!J131="","",'(入力①) 基本情報入力シート'!J131)</f>
        <v/>
      </c>
      <c r="J110" s="766" t="str">
        <f>IF('(入力①) 基本情報入力シート'!K131="","",'(入力①) 基本情報入力シート'!K131)</f>
        <v/>
      </c>
      <c r="K110" s="767" t="str">
        <f>IF('(入力①) 基本情報入力シート'!L131="","",'(入力①) 基本情報入力シート'!L131)</f>
        <v/>
      </c>
      <c r="L110" s="768" t="str">
        <f>IF('(入力①) 基本情報入力シート'!M131="","",'(入力①) 基本情報入力シート'!M131)</f>
        <v/>
      </c>
      <c r="M110" s="768" t="str">
        <f>IF('(入力①) 基本情報入力シート'!R131="","",'(入力①) 基本情報入力シート'!R131)</f>
        <v/>
      </c>
      <c r="N110" s="768" t="str">
        <f>IF('(入力①) 基本情報入力シート'!W131="","",'(入力①) 基本情報入力シート'!W131)</f>
        <v/>
      </c>
      <c r="O110" s="768" t="str">
        <f>IF('(入力①) 基本情報入力シート'!X131="","",'(入力①) 基本情報入力シート'!X131)</f>
        <v/>
      </c>
      <c r="P110" s="769" t="str">
        <f>IF('(入力①) 基本情報入力シート'!Y131="","",'(入力①) 基本情報入力シート'!Y131)</f>
        <v/>
      </c>
      <c r="Q110" s="770" t="str">
        <f>IF('(入力①) 基本情報入力シート'!Z131="","",'(入力①) 基本情報入力シート'!Z131)</f>
        <v/>
      </c>
      <c r="R110" s="771" t="str">
        <f>IF('(入力①) 基本情報入力シート'!AA131="","",'(入力①) 基本情報入力シート'!AA131)</f>
        <v/>
      </c>
      <c r="S110" s="508"/>
      <c r="T110" s="509"/>
      <c r="U110" s="510" t="str">
        <f>IF(P110="","",VLOOKUP(P110,【参考】数式用!$A$5:$I$38,MATCH(T110,【参考】数式用!$H$4:$I$4,0)+7,0))</f>
        <v/>
      </c>
      <c r="V110" s="609"/>
      <c r="W110" s="204" t="s">
        <v>172</v>
      </c>
      <c r="X110" s="511"/>
      <c r="Y110" s="203" t="s">
        <v>173</v>
      </c>
      <c r="Z110" s="511"/>
      <c r="AA110" s="297" t="s">
        <v>174</v>
      </c>
      <c r="AB110" s="511"/>
      <c r="AC110" s="203" t="s">
        <v>173</v>
      </c>
      <c r="AD110" s="511"/>
      <c r="AE110" s="203" t="s">
        <v>175</v>
      </c>
      <c r="AF110" s="489" t="s">
        <v>176</v>
      </c>
      <c r="AG110" s="490" t="str">
        <f t="shared" si="10"/>
        <v/>
      </c>
      <c r="AH110" s="491" t="s">
        <v>177</v>
      </c>
      <c r="AI110" s="492" t="str">
        <f t="shared" si="9"/>
        <v/>
      </c>
      <c r="AJ110" s="176"/>
      <c r="AK110" s="512" t="str">
        <f t="shared" si="11"/>
        <v>○</v>
      </c>
      <c r="AL110" s="513" t="str">
        <f t="shared" si="12"/>
        <v/>
      </c>
      <c r="AM110" s="514"/>
      <c r="AN110" s="514"/>
      <c r="AO110" s="514"/>
      <c r="AP110" s="514"/>
      <c r="AQ110" s="514"/>
      <c r="AR110" s="514"/>
      <c r="AS110" s="514"/>
      <c r="AT110" s="514"/>
      <c r="AU110" s="515"/>
    </row>
    <row r="111" spans="1:47" ht="33" customHeight="1" thickBot="1">
      <c r="A111" s="479">
        <f t="shared" si="2"/>
        <v>100</v>
      </c>
      <c r="B111" s="765" t="str">
        <f>IF('(入力①) 基本情報入力シート'!C132="","",'(入力①) 基本情報入力シート'!C132)</f>
        <v/>
      </c>
      <c r="C111" s="766" t="str">
        <f>IF('(入力①) 基本情報入力シート'!D132="","",'(入力①) 基本情報入力シート'!D132)</f>
        <v/>
      </c>
      <c r="D111" s="766" t="str">
        <f>IF('(入力①) 基本情報入力シート'!E132="","",'(入力①) 基本情報入力シート'!E132)</f>
        <v/>
      </c>
      <c r="E111" s="766" t="str">
        <f>IF('(入力①) 基本情報入力シート'!F132="","",'(入力①) 基本情報入力シート'!F132)</f>
        <v/>
      </c>
      <c r="F111" s="766" t="str">
        <f>IF('(入力①) 基本情報入力シート'!G132="","",'(入力①) 基本情報入力シート'!G132)</f>
        <v/>
      </c>
      <c r="G111" s="766" t="str">
        <f>IF('(入力①) 基本情報入力シート'!H132="","",'(入力①) 基本情報入力シート'!H132)</f>
        <v/>
      </c>
      <c r="H111" s="766" t="str">
        <f>IF('(入力①) 基本情報入力シート'!I132="","",'(入力①) 基本情報入力シート'!I132)</f>
        <v/>
      </c>
      <c r="I111" s="766" t="str">
        <f>IF('(入力①) 基本情報入力シート'!J132="","",'(入力①) 基本情報入力シート'!J132)</f>
        <v/>
      </c>
      <c r="J111" s="766" t="str">
        <f>IF('(入力①) 基本情報入力シート'!K132="","",'(入力①) 基本情報入力シート'!K132)</f>
        <v/>
      </c>
      <c r="K111" s="767" t="str">
        <f>IF('(入力①) 基本情報入力シート'!L132="","",'(入力①) 基本情報入力シート'!L132)</f>
        <v/>
      </c>
      <c r="L111" s="768" t="str">
        <f>IF('(入力①) 基本情報入力シート'!M132="","",'(入力①) 基本情報入力シート'!M132)</f>
        <v/>
      </c>
      <c r="M111" s="768" t="str">
        <f>IF('(入力①) 基本情報入力シート'!R132="","",'(入力①) 基本情報入力シート'!R132)</f>
        <v/>
      </c>
      <c r="N111" s="768" t="str">
        <f>IF('(入力①) 基本情報入力シート'!W132="","",'(入力①) 基本情報入力シート'!W132)</f>
        <v/>
      </c>
      <c r="O111" s="768" t="str">
        <f>IF('(入力①) 基本情報入力シート'!X132="","",'(入力①) 基本情報入力シート'!X132)</f>
        <v/>
      </c>
      <c r="P111" s="769" t="str">
        <f>IF('(入力①) 基本情報入力シート'!Y132="","",'(入力①) 基本情報入力シート'!Y132)</f>
        <v/>
      </c>
      <c r="Q111" s="770" t="str">
        <f>IF('(入力①) 基本情報入力シート'!Z132="","",'(入力①) 基本情報入力シート'!Z132)</f>
        <v/>
      </c>
      <c r="R111" s="771" t="str">
        <f>IF('(入力①) 基本情報入力シート'!AA132="","",'(入力①) 基本情報入力シート'!AA132)</f>
        <v/>
      </c>
      <c r="S111" s="508"/>
      <c r="T111" s="516"/>
      <c r="U111" s="510" t="str">
        <f>IF(P111="","",VLOOKUP(P111,【参考】数式用!$A$5:$I$38,MATCH(T111,【参考】数式用!$H$4:$I$4,0)+7,0))</f>
        <v/>
      </c>
      <c r="V111" s="610"/>
      <c r="W111" s="517" t="s">
        <v>172</v>
      </c>
      <c r="X111" s="518"/>
      <c r="Y111" s="519" t="s">
        <v>173</v>
      </c>
      <c r="Z111" s="518"/>
      <c r="AA111" s="520" t="s">
        <v>174</v>
      </c>
      <c r="AB111" s="518"/>
      <c r="AC111" s="519" t="s">
        <v>173</v>
      </c>
      <c r="AD111" s="518"/>
      <c r="AE111" s="519" t="s">
        <v>175</v>
      </c>
      <c r="AF111" s="521" t="s">
        <v>176</v>
      </c>
      <c r="AG111" s="522" t="str">
        <f t="shared" si="10"/>
        <v/>
      </c>
      <c r="AH111" s="523" t="s">
        <v>177</v>
      </c>
      <c r="AI111" s="524" t="str">
        <f t="shared" si="9"/>
        <v/>
      </c>
      <c r="AJ111" s="176"/>
      <c r="AK111" s="512" t="str">
        <f t="shared" si="11"/>
        <v>○</v>
      </c>
      <c r="AL111" s="513" t="str">
        <f t="shared" si="12"/>
        <v/>
      </c>
      <c r="AM111" s="514"/>
      <c r="AN111" s="514"/>
      <c r="AO111" s="514"/>
      <c r="AP111" s="514"/>
      <c r="AQ111" s="514"/>
      <c r="AR111" s="514"/>
      <c r="AS111" s="514"/>
      <c r="AT111" s="514"/>
      <c r="AU111" s="515"/>
    </row>
    <row r="112" spans="1:47" ht="10.5" customHeight="1"/>
    <row r="113" spans="35:35" ht="20.25" customHeight="1">
      <c r="AI113" s="116"/>
    </row>
    <row r="114" spans="35:35" ht="20.25" customHeight="1">
      <c r="AI114" s="137"/>
    </row>
    <row r="115" spans="35:35" ht="21" customHeight="1"/>
  </sheetData>
  <sheetProtection sheet="1" formatCells="0" formatColumns="0" formatRows="0" insertRows="0" deleteRows="0" autoFilter="0"/>
  <autoFilter ref="L11:AI11" xr:uid="{00000000-0009-0000-0000-000003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300-000000000000}"/>
    <dataValidation imeMode="halfAlpha" allowBlank="1" showInputMessage="1" showErrorMessage="1" sqref="Z12:Z111 AB12:AB111 B12:R111 X12:X111 AD12:AD111" xr:uid="{00000000-0002-0000-0300-000001000000}"/>
    <dataValidation type="list" allowBlank="1" showInputMessage="1" showErrorMessage="1" sqref="T12:T111" xr:uid="{00000000-0002-0000-0300-000002000000}">
      <formula1>"特定加算Ⅰ,特定加算Ⅱ"</formula1>
    </dataValidation>
    <dataValidation type="list" allowBlank="1" showInputMessage="1" showErrorMessage="1" sqref="S12:S111" xr:uid="{00000000-0002-0000-03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'(入力③)別紙様式2-1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11"/>
  <sheetViews>
    <sheetView view="pageBreakPreview" zoomScale="50" zoomScaleNormal="85" zoomScaleSheetLayoutView="50" zoomScalePageLayoutView="70" workbookViewId="0">
      <selection activeCell="Q12" sqref="Q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49" t="s">
        <v>410</v>
      </c>
      <c r="B1" s="176"/>
      <c r="C1" s="176"/>
      <c r="D1" s="176"/>
      <c r="E1" s="176"/>
      <c r="F1" s="176"/>
      <c r="G1" s="179" t="s">
        <v>404</v>
      </c>
      <c r="M1" s="576"/>
      <c r="R1" s="743"/>
      <c r="S1" s="743"/>
      <c r="T1" s="743"/>
      <c r="U1" s="743"/>
      <c r="V1" s="743"/>
      <c r="W1" s="743"/>
      <c r="X1" s="743"/>
      <c r="Y1" s="743"/>
      <c r="Z1" s="743"/>
      <c r="AA1" s="743"/>
      <c r="AB1" s="743"/>
      <c r="AC1" s="743"/>
      <c r="AD1" s="743"/>
      <c r="AE1" s="743"/>
      <c r="AF1" s="743"/>
      <c r="AG1" s="743"/>
      <c r="AH1" s="743"/>
      <c r="AI1" s="743"/>
      <c r="AJ1" s="743"/>
      <c r="AK1" s="743"/>
      <c r="AL1" s="743"/>
    </row>
    <row r="2" spans="1:38" ht="21" customHeight="1" thickBot="1">
      <c r="B2" s="576"/>
      <c r="C2" s="576"/>
      <c r="D2" s="576"/>
      <c r="E2" s="576"/>
      <c r="F2" s="576"/>
      <c r="G2" s="576"/>
      <c r="H2" s="576"/>
      <c r="I2" s="576"/>
      <c r="J2" s="576"/>
      <c r="K2" s="576"/>
      <c r="L2" s="576"/>
      <c r="M2" s="576"/>
      <c r="N2" s="576"/>
      <c r="O2" s="576"/>
      <c r="P2" s="617" t="s">
        <v>335</v>
      </c>
      <c r="Q2" s="959" t="s">
        <v>486</v>
      </c>
      <c r="R2" s="959"/>
      <c r="S2" s="959"/>
      <c r="T2" s="959"/>
      <c r="U2" s="959"/>
      <c r="V2" s="959"/>
      <c r="W2" s="959"/>
      <c r="X2" s="959"/>
      <c r="Y2" s="959"/>
      <c r="Z2" s="959"/>
      <c r="AA2" s="959"/>
      <c r="AB2" s="959"/>
      <c r="AC2" s="959"/>
      <c r="AD2" s="959"/>
      <c r="AE2" s="959"/>
      <c r="AF2" s="959"/>
      <c r="AG2" s="959"/>
      <c r="AH2" s="959"/>
      <c r="AI2" s="959"/>
      <c r="AJ2" s="959"/>
      <c r="AK2" s="959"/>
      <c r="AL2" s="743"/>
    </row>
    <row r="3" spans="1:38" ht="27" customHeight="1" thickBot="1">
      <c r="A3" s="962" t="s">
        <v>6</v>
      </c>
      <c r="B3" s="962"/>
      <c r="C3" s="963"/>
      <c r="D3" s="964" t="str">
        <f>IF('(入力①) 基本情報入力シート'!M16="","",'(入力①) 基本情報入力シート'!M16)</f>
        <v/>
      </c>
      <c r="E3" s="965"/>
      <c r="F3" s="965"/>
      <c r="G3" s="965"/>
      <c r="H3" s="965"/>
      <c r="I3" s="965"/>
      <c r="J3" s="965"/>
      <c r="K3" s="965"/>
      <c r="L3" s="965"/>
      <c r="M3" s="965"/>
      <c r="N3" s="965"/>
      <c r="O3" s="966"/>
      <c r="P3" s="451"/>
      <c r="Q3" s="959"/>
      <c r="R3" s="959"/>
      <c r="S3" s="959"/>
      <c r="T3" s="959"/>
      <c r="U3" s="959"/>
      <c r="V3" s="959"/>
      <c r="W3" s="959"/>
      <c r="X3" s="959"/>
      <c r="Y3" s="959"/>
      <c r="Z3" s="959"/>
      <c r="AA3" s="959"/>
      <c r="AB3" s="959"/>
      <c r="AC3" s="959"/>
      <c r="AD3" s="959"/>
      <c r="AE3" s="959"/>
      <c r="AF3" s="959"/>
      <c r="AG3" s="959"/>
      <c r="AH3" s="959"/>
      <c r="AI3" s="959"/>
      <c r="AJ3" s="959"/>
      <c r="AK3" s="959"/>
      <c r="AL3" s="743"/>
    </row>
    <row r="4" spans="1:38" ht="21" customHeight="1" thickBot="1">
      <c r="A4" s="577"/>
      <c r="B4" s="577"/>
      <c r="C4" s="577"/>
      <c r="D4" s="578"/>
      <c r="E4" s="578"/>
      <c r="F4" s="578"/>
      <c r="G4" s="578"/>
      <c r="H4" s="578"/>
      <c r="I4" s="578"/>
      <c r="J4" s="578"/>
      <c r="K4" s="578"/>
      <c r="L4" s="578"/>
      <c r="M4" s="578"/>
      <c r="N4" s="578"/>
      <c r="O4" s="578"/>
      <c r="P4" s="454"/>
      <c r="Q4" s="959"/>
      <c r="R4" s="959"/>
      <c r="S4" s="959"/>
      <c r="T4" s="959"/>
      <c r="U4" s="959"/>
      <c r="V4" s="959"/>
      <c r="W4" s="959"/>
      <c r="X4" s="959"/>
      <c r="Y4" s="959"/>
      <c r="Z4" s="959"/>
      <c r="AA4" s="959"/>
      <c r="AB4" s="959"/>
      <c r="AC4" s="959"/>
      <c r="AD4" s="959"/>
      <c r="AE4" s="959"/>
      <c r="AF4" s="959"/>
      <c r="AG4" s="959"/>
      <c r="AH4" s="959"/>
      <c r="AI4" s="959"/>
      <c r="AJ4" s="959"/>
      <c r="AK4" s="959"/>
      <c r="AL4" s="743"/>
    </row>
    <row r="5" spans="1:38" ht="27.75" customHeight="1" thickBot="1">
      <c r="A5" s="925" t="s">
        <v>470</v>
      </c>
      <c r="B5" s="926"/>
      <c r="C5" s="926"/>
      <c r="D5" s="926"/>
      <c r="E5" s="926"/>
      <c r="F5" s="926"/>
      <c r="G5" s="926"/>
      <c r="H5" s="926"/>
      <c r="I5" s="926"/>
      <c r="J5" s="926"/>
      <c r="K5" s="926"/>
      <c r="L5" s="926"/>
      <c r="M5" s="926"/>
      <c r="N5" s="926"/>
      <c r="O5" s="579" t="str">
        <f>IF(SUM(AH12:AH111)=0,"",SUM(AH12:AH111))</f>
        <v/>
      </c>
      <c r="P5" s="744"/>
      <c r="Q5" s="959"/>
      <c r="R5" s="959"/>
      <c r="S5" s="959"/>
      <c r="T5" s="959"/>
      <c r="U5" s="959"/>
      <c r="V5" s="959"/>
      <c r="W5" s="959"/>
      <c r="X5" s="959"/>
      <c r="Y5" s="959"/>
      <c r="Z5" s="959"/>
      <c r="AA5" s="959"/>
      <c r="AB5" s="959"/>
      <c r="AC5" s="959"/>
      <c r="AD5" s="959"/>
      <c r="AE5" s="959"/>
      <c r="AF5" s="959"/>
      <c r="AG5" s="959"/>
      <c r="AH5" s="959"/>
      <c r="AI5" s="959"/>
      <c r="AJ5" s="959"/>
      <c r="AK5" s="959"/>
      <c r="AL5" s="743"/>
    </row>
    <row r="6" spans="1:38" ht="21" customHeight="1" thickBot="1">
      <c r="R6" s="580"/>
      <c r="S6" s="580"/>
      <c r="T6" s="176"/>
      <c r="AH6" s="581"/>
    </row>
    <row r="7" spans="1:38" ht="18" customHeight="1">
      <c r="A7" s="967"/>
      <c r="B7" s="969" t="s">
        <v>7</v>
      </c>
      <c r="C7" s="970"/>
      <c r="D7" s="970"/>
      <c r="E7" s="970"/>
      <c r="F7" s="970"/>
      <c r="G7" s="970"/>
      <c r="H7" s="970"/>
      <c r="I7" s="970"/>
      <c r="J7" s="970"/>
      <c r="K7" s="971"/>
      <c r="L7" s="957" t="s">
        <v>108</v>
      </c>
      <c r="M7" s="582"/>
      <c r="N7" s="583"/>
      <c r="O7" s="975" t="s">
        <v>126</v>
      </c>
      <c r="P7" s="979" t="s">
        <v>68</v>
      </c>
      <c r="Q7" s="957" t="s">
        <v>477</v>
      </c>
      <c r="R7" s="981" t="s">
        <v>412</v>
      </c>
      <c r="S7" s="983" t="s">
        <v>442</v>
      </c>
      <c r="T7" s="953" t="s">
        <v>451</v>
      </c>
      <c r="U7" s="954"/>
      <c r="V7" s="954"/>
      <c r="W7" s="954"/>
      <c r="X7" s="954"/>
      <c r="Y7" s="954"/>
      <c r="Z7" s="954"/>
      <c r="AA7" s="954"/>
      <c r="AB7" s="954"/>
      <c r="AC7" s="954"/>
      <c r="AD7" s="954"/>
      <c r="AE7" s="954"/>
      <c r="AF7" s="954"/>
      <c r="AG7" s="954"/>
      <c r="AH7" s="954"/>
      <c r="AI7" s="954"/>
      <c r="AJ7" s="954"/>
      <c r="AK7" s="954"/>
      <c r="AL7" s="955"/>
    </row>
    <row r="8" spans="1:38" ht="21.75" customHeight="1">
      <c r="A8" s="968"/>
      <c r="B8" s="972"/>
      <c r="C8" s="973"/>
      <c r="D8" s="973"/>
      <c r="E8" s="973"/>
      <c r="F8" s="973"/>
      <c r="G8" s="973"/>
      <c r="H8" s="973"/>
      <c r="I8" s="973"/>
      <c r="J8" s="973"/>
      <c r="K8" s="974"/>
      <c r="L8" s="958"/>
      <c r="M8" s="977" t="s">
        <v>182</v>
      </c>
      <c r="N8" s="978"/>
      <c r="O8" s="976"/>
      <c r="P8" s="980"/>
      <c r="Q8" s="958"/>
      <c r="R8" s="982"/>
      <c r="S8" s="984"/>
      <c r="T8" s="956" t="s">
        <v>99</v>
      </c>
      <c r="U8" s="987" t="s">
        <v>427</v>
      </c>
      <c r="V8" s="989" t="s">
        <v>443</v>
      </c>
      <c r="W8" s="990"/>
      <c r="X8" s="990"/>
      <c r="Y8" s="990"/>
      <c r="Z8" s="990"/>
      <c r="AA8" s="990"/>
      <c r="AB8" s="990"/>
      <c r="AC8" s="990"/>
      <c r="AD8" s="990"/>
      <c r="AE8" s="990"/>
      <c r="AF8" s="990"/>
      <c r="AG8" s="991"/>
      <c r="AH8" s="921" t="s">
        <v>441</v>
      </c>
      <c r="AI8" s="985" t="s">
        <v>413</v>
      </c>
      <c r="AJ8" s="985"/>
      <c r="AK8" s="985"/>
      <c r="AL8" s="986"/>
    </row>
    <row r="9" spans="1:38" ht="13.5" customHeight="1">
      <c r="A9" s="968"/>
      <c r="B9" s="972"/>
      <c r="C9" s="973"/>
      <c r="D9" s="973"/>
      <c r="E9" s="973"/>
      <c r="F9" s="973"/>
      <c r="G9" s="973"/>
      <c r="H9" s="973"/>
      <c r="I9" s="973"/>
      <c r="J9" s="973"/>
      <c r="K9" s="974"/>
      <c r="L9" s="958"/>
      <c r="M9" s="584"/>
      <c r="N9" s="585"/>
      <c r="O9" s="976"/>
      <c r="P9" s="980"/>
      <c r="Q9" s="958"/>
      <c r="R9" s="982"/>
      <c r="S9" s="984"/>
      <c r="T9" s="933"/>
      <c r="U9" s="988"/>
      <c r="V9" s="992"/>
      <c r="W9" s="992"/>
      <c r="X9" s="992"/>
      <c r="Y9" s="992"/>
      <c r="Z9" s="992"/>
      <c r="AA9" s="992"/>
      <c r="AB9" s="992"/>
      <c r="AC9" s="992"/>
      <c r="AD9" s="992"/>
      <c r="AE9" s="992"/>
      <c r="AF9" s="992"/>
      <c r="AG9" s="978"/>
      <c r="AH9" s="922"/>
      <c r="AI9" s="960"/>
      <c r="AJ9" s="961"/>
      <c r="AK9" s="697"/>
      <c r="AL9" s="710"/>
    </row>
    <row r="10" spans="1:38" ht="150" customHeight="1">
      <c r="A10" s="968"/>
      <c r="B10" s="972"/>
      <c r="C10" s="973"/>
      <c r="D10" s="973"/>
      <c r="E10" s="973"/>
      <c r="F10" s="973"/>
      <c r="G10" s="973"/>
      <c r="H10" s="973"/>
      <c r="I10" s="973"/>
      <c r="J10" s="973"/>
      <c r="K10" s="974"/>
      <c r="L10" s="958"/>
      <c r="M10" s="586" t="s">
        <v>183</v>
      </c>
      <c r="N10" s="586" t="s">
        <v>184</v>
      </c>
      <c r="O10" s="976"/>
      <c r="P10" s="980"/>
      <c r="Q10" s="958"/>
      <c r="R10" s="982"/>
      <c r="S10" s="984"/>
      <c r="T10" s="933"/>
      <c r="U10" s="988"/>
      <c r="V10" s="992"/>
      <c r="W10" s="992"/>
      <c r="X10" s="992"/>
      <c r="Y10" s="992"/>
      <c r="Z10" s="992"/>
      <c r="AA10" s="992"/>
      <c r="AB10" s="992"/>
      <c r="AC10" s="992"/>
      <c r="AD10" s="992"/>
      <c r="AE10" s="992"/>
      <c r="AF10" s="992"/>
      <c r="AG10" s="978"/>
      <c r="AH10" s="922"/>
      <c r="AI10" s="613" t="s">
        <v>428</v>
      </c>
      <c r="AJ10" s="614" t="s">
        <v>429</v>
      </c>
      <c r="AK10" s="697" t="s">
        <v>482</v>
      </c>
      <c r="AL10" s="711" t="s">
        <v>430</v>
      </c>
    </row>
    <row r="11" spans="1:38" ht="14.25">
      <c r="A11" s="587"/>
      <c r="B11" s="588"/>
      <c r="C11" s="589"/>
      <c r="D11" s="589"/>
      <c r="E11" s="589"/>
      <c r="F11" s="589"/>
      <c r="G11" s="589"/>
      <c r="H11" s="589"/>
      <c r="I11" s="589"/>
      <c r="J11" s="589"/>
      <c r="K11" s="585"/>
      <c r="L11" s="590"/>
      <c r="M11" s="590"/>
      <c r="N11" s="590"/>
      <c r="O11" s="591"/>
      <c r="P11" s="592"/>
      <c r="Q11" s="592"/>
      <c r="R11" s="593"/>
      <c r="S11" s="594"/>
      <c r="T11" s="722"/>
      <c r="U11" s="727"/>
      <c r="V11" s="595"/>
      <c r="W11" s="595"/>
      <c r="X11" s="595"/>
      <c r="Y11" s="595"/>
      <c r="Z11" s="595"/>
      <c r="AA11" s="595"/>
      <c r="AB11" s="595"/>
      <c r="AC11" s="595"/>
      <c r="AD11" s="595"/>
      <c r="AE11" s="595"/>
      <c r="AF11" s="595"/>
      <c r="AG11" s="595"/>
      <c r="AH11" s="593"/>
      <c r="AI11" s="596"/>
      <c r="AJ11" s="596"/>
      <c r="AK11" s="597"/>
      <c r="AL11" s="712"/>
    </row>
    <row r="12" spans="1:38" ht="36.75" customHeight="1">
      <c r="A12" s="598">
        <v>1</v>
      </c>
      <c r="B12" s="803" t="str">
        <f>IF('(入力①) 基本情報入力シート'!C33="","",'(入力①) 基本情報入力シート'!C33)</f>
        <v/>
      </c>
      <c r="C12" s="804" t="str">
        <f>IF('(入力①) 基本情報入力シート'!D33="","",'(入力①) 基本情報入力シート'!D33)</f>
        <v/>
      </c>
      <c r="D12" s="804" t="str">
        <f>IF('(入力①) 基本情報入力シート'!E33="","",'(入力①) 基本情報入力シート'!E33)</f>
        <v/>
      </c>
      <c r="E12" s="804" t="str">
        <f>IF('(入力①) 基本情報入力シート'!F33="","",'(入力①) 基本情報入力シート'!F33)</f>
        <v/>
      </c>
      <c r="F12" s="804" t="str">
        <f>IF('(入力①) 基本情報入力シート'!G33="","",'(入力①) 基本情報入力シート'!G33)</f>
        <v/>
      </c>
      <c r="G12" s="804" t="str">
        <f>IF('(入力①) 基本情報入力シート'!H33="","",'(入力①) 基本情報入力シート'!H33)</f>
        <v/>
      </c>
      <c r="H12" s="804" t="str">
        <f>IF('(入力①) 基本情報入力シート'!I33="","",'(入力①) 基本情報入力シート'!I33)</f>
        <v/>
      </c>
      <c r="I12" s="804" t="str">
        <f>IF('(入力①) 基本情報入力シート'!J33="","",'(入力①) 基本情報入力シート'!J33)</f>
        <v/>
      </c>
      <c r="J12" s="804" t="str">
        <f>IF('(入力①) 基本情報入力シート'!K33="","",'(入力①) 基本情報入力シート'!K33)</f>
        <v/>
      </c>
      <c r="K12" s="805" t="str">
        <f>IF('(入力①) 基本情報入力シート'!L33="","",'(入力①) 基本情報入力シート'!L33)</f>
        <v/>
      </c>
      <c r="L12" s="806" t="str">
        <f>IF('(入力①) 基本情報入力シート'!M33="","",'(入力①) 基本情報入力シート'!M33)</f>
        <v/>
      </c>
      <c r="M12" s="806" t="str">
        <f>IF('(入力①) 基本情報入力シート'!R33="","",'(入力①) 基本情報入力シート'!R33)</f>
        <v/>
      </c>
      <c r="N12" s="806" t="str">
        <f>IF('(入力①) 基本情報入力シート'!W33="","",'(入力①) 基本情報入力シート'!W33)</f>
        <v/>
      </c>
      <c r="O12" s="598" t="str">
        <f>IF('(入力①) 基本情報入力シート'!X33="","",'(入力①) 基本情報入力シート'!X33)</f>
        <v/>
      </c>
      <c r="P12" s="599" t="str">
        <f>IF('(入力①) 基本情報入力シート'!Y33="","",'(入力①) 基本情報入力シート'!Y33)</f>
        <v/>
      </c>
      <c r="Q12" s="742"/>
      <c r="R12" s="770" t="str">
        <f>IF('(入力①) 基本情報入力シート'!Z33="","",'(入力①) 基本情報入力シート'!Z33)</f>
        <v/>
      </c>
      <c r="S12" s="779" t="str">
        <f>IF('(入力①) 基本情報入力シート'!AA33="","",'(入力①) 基本情報入力シート'!AA33)</f>
        <v/>
      </c>
      <c r="T12" s="726"/>
      <c r="U12" s="728" t="str">
        <f>IF(P12="","",VLOOKUP(P12,【参考】数式用2!$A$3:$C$36,3,FALSE))</f>
        <v/>
      </c>
      <c r="V12" s="603" t="s">
        <v>33</v>
      </c>
      <c r="W12" s="601"/>
      <c r="X12" s="600" t="s">
        <v>12</v>
      </c>
      <c r="Y12" s="601"/>
      <c r="Z12" s="602" t="s">
        <v>87</v>
      </c>
      <c r="AA12" s="601"/>
      <c r="AB12" s="603" t="s">
        <v>12</v>
      </c>
      <c r="AC12" s="601"/>
      <c r="AD12" s="603" t="s">
        <v>17</v>
      </c>
      <c r="AE12" s="604" t="s">
        <v>44</v>
      </c>
      <c r="AF12" s="605" t="str">
        <f>IF(W12&gt;=1,(AA12*12+AC12)-(W12*12+Y12)+1,"")</f>
        <v/>
      </c>
      <c r="AG12" s="606" t="s">
        <v>62</v>
      </c>
      <c r="AH12" s="607" t="str">
        <f t="shared" ref="AH12:AH43" si="0">IFERROR(ROUNDDOWN(ROUND(R12*S12,0)*U12,0)*AF12,"")</f>
        <v/>
      </c>
      <c r="AI12" s="772"/>
      <c r="AJ12" s="772"/>
      <c r="AK12" s="773"/>
      <c r="AL12" s="774"/>
    </row>
    <row r="13" spans="1:38" ht="36.75" customHeight="1">
      <c r="A13" s="598">
        <f>A12+1</f>
        <v>2</v>
      </c>
      <c r="B13" s="803" t="str">
        <f>IF('(入力①) 基本情報入力シート'!C34="","",'(入力①) 基本情報入力シート'!C34)</f>
        <v/>
      </c>
      <c r="C13" s="804" t="str">
        <f>IF('(入力①) 基本情報入力シート'!D34="","",'(入力①) 基本情報入力シート'!D34)</f>
        <v/>
      </c>
      <c r="D13" s="804" t="str">
        <f>IF('(入力①) 基本情報入力シート'!E34="","",'(入力①) 基本情報入力シート'!E34)</f>
        <v/>
      </c>
      <c r="E13" s="804" t="str">
        <f>IF('(入力①) 基本情報入力シート'!F34="","",'(入力①) 基本情報入力シート'!F34)</f>
        <v/>
      </c>
      <c r="F13" s="804" t="str">
        <f>IF('(入力①) 基本情報入力シート'!G34="","",'(入力①) 基本情報入力シート'!G34)</f>
        <v/>
      </c>
      <c r="G13" s="804" t="str">
        <f>IF('(入力①) 基本情報入力シート'!H34="","",'(入力①) 基本情報入力シート'!H34)</f>
        <v/>
      </c>
      <c r="H13" s="804" t="str">
        <f>IF('(入力①) 基本情報入力シート'!I34="","",'(入力①) 基本情報入力シート'!I34)</f>
        <v/>
      </c>
      <c r="I13" s="804" t="str">
        <f>IF('(入力①) 基本情報入力シート'!J34="","",'(入力①) 基本情報入力シート'!J34)</f>
        <v/>
      </c>
      <c r="J13" s="804" t="str">
        <f>IF('(入力①) 基本情報入力シート'!K34="","",'(入力①) 基本情報入力シート'!K34)</f>
        <v/>
      </c>
      <c r="K13" s="805" t="str">
        <f>IF('(入力①) 基本情報入力シート'!L34="","",'(入力①) 基本情報入力シート'!L34)</f>
        <v/>
      </c>
      <c r="L13" s="806" t="str">
        <f>IF('(入力①) 基本情報入力シート'!M34="","",'(入力①) 基本情報入力シート'!M34)</f>
        <v/>
      </c>
      <c r="M13" s="806" t="str">
        <f>IF('(入力①) 基本情報入力シート'!R34="","",'(入力①) 基本情報入力シート'!R34)</f>
        <v/>
      </c>
      <c r="N13" s="806" t="str">
        <f>IF('(入力①) 基本情報入力シート'!W34="","",'(入力①) 基本情報入力シート'!W34)</f>
        <v/>
      </c>
      <c r="O13" s="598" t="str">
        <f>IF('(入力①) 基本情報入力シート'!X34="","",'(入力①) 基本情報入力シート'!X34)</f>
        <v/>
      </c>
      <c r="P13" s="599" t="str">
        <f>IF('(入力①) 基本情報入力シート'!Y34="","",'(入力①) 基本情報入力シート'!Y34)</f>
        <v/>
      </c>
      <c r="Q13" s="742"/>
      <c r="R13" s="770" t="str">
        <f>IF('(入力①) 基本情報入力シート'!Z34="","",'(入力①) 基本情報入力シート'!Z34)</f>
        <v/>
      </c>
      <c r="S13" s="779" t="str">
        <f>IF('(入力①) 基本情報入力シート'!AA34="","",'(入力①) 基本情報入力シート'!AA34)</f>
        <v/>
      </c>
      <c r="T13" s="726"/>
      <c r="U13" s="728" t="str">
        <f>IF(P13="","",VLOOKUP(P13,【参考】数式用2!$A$3:$C$36,3,FALSE))</f>
        <v/>
      </c>
      <c r="V13" s="603" t="s">
        <v>33</v>
      </c>
      <c r="W13" s="601"/>
      <c r="X13" s="600" t="s">
        <v>12</v>
      </c>
      <c r="Y13" s="601"/>
      <c r="Z13" s="602" t="s">
        <v>87</v>
      </c>
      <c r="AA13" s="601"/>
      <c r="AB13" s="603" t="s">
        <v>12</v>
      </c>
      <c r="AC13" s="601"/>
      <c r="AD13" s="603" t="s">
        <v>17</v>
      </c>
      <c r="AE13" s="604" t="s">
        <v>44</v>
      </c>
      <c r="AF13" s="605" t="str">
        <f t="shared" ref="AF13:AF76" si="1">IF(W13&gt;=1,(AA13*12+AC13)-(W13*12+Y13)+1,"")</f>
        <v/>
      </c>
      <c r="AG13" s="606" t="s">
        <v>62</v>
      </c>
      <c r="AH13" s="607" t="str">
        <f t="shared" si="0"/>
        <v/>
      </c>
      <c r="AI13" s="772"/>
      <c r="AJ13" s="772"/>
      <c r="AK13" s="772"/>
      <c r="AL13" s="774"/>
    </row>
    <row r="14" spans="1:38" ht="36.75" customHeight="1">
      <c r="A14" s="598">
        <f t="shared" ref="A14:A77" si="2">A13+1</f>
        <v>3</v>
      </c>
      <c r="B14" s="803" t="str">
        <f>IF('(入力①) 基本情報入力シート'!C35="","",'(入力①) 基本情報入力シート'!C35)</f>
        <v/>
      </c>
      <c r="C14" s="804" t="str">
        <f>IF('(入力①) 基本情報入力シート'!D35="","",'(入力①) 基本情報入力シート'!D35)</f>
        <v/>
      </c>
      <c r="D14" s="804" t="str">
        <f>IF('(入力①) 基本情報入力シート'!E35="","",'(入力①) 基本情報入力シート'!E35)</f>
        <v/>
      </c>
      <c r="E14" s="804" t="str">
        <f>IF('(入力①) 基本情報入力シート'!F35="","",'(入力①) 基本情報入力シート'!F35)</f>
        <v/>
      </c>
      <c r="F14" s="804" t="str">
        <f>IF('(入力①) 基本情報入力シート'!G35="","",'(入力①) 基本情報入力シート'!G35)</f>
        <v/>
      </c>
      <c r="G14" s="804" t="str">
        <f>IF('(入力①) 基本情報入力シート'!H35="","",'(入力①) 基本情報入力シート'!H35)</f>
        <v/>
      </c>
      <c r="H14" s="804" t="str">
        <f>IF('(入力①) 基本情報入力シート'!I35="","",'(入力①) 基本情報入力シート'!I35)</f>
        <v/>
      </c>
      <c r="I14" s="804" t="str">
        <f>IF('(入力①) 基本情報入力シート'!J35="","",'(入力①) 基本情報入力シート'!J35)</f>
        <v/>
      </c>
      <c r="J14" s="804" t="str">
        <f>IF('(入力①) 基本情報入力シート'!K35="","",'(入力①) 基本情報入力シート'!K35)</f>
        <v/>
      </c>
      <c r="K14" s="805" t="str">
        <f>IF('(入力①) 基本情報入力シート'!L35="","",'(入力①) 基本情報入力シート'!L35)</f>
        <v/>
      </c>
      <c r="L14" s="806" t="str">
        <f>IF('(入力①) 基本情報入力シート'!M35="","",'(入力①) 基本情報入力シート'!M35)</f>
        <v/>
      </c>
      <c r="M14" s="806" t="str">
        <f>IF('(入力①) 基本情報入力シート'!R35="","",'(入力①) 基本情報入力シート'!R35)</f>
        <v/>
      </c>
      <c r="N14" s="806" t="str">
        <f>IF('(入力①) 基本情報入力シート'!W35="","",'(入力①) 基本情報入力シート'!W35)</f>
        <v/>
      </c>
      <c r="O14" s="598" t="str">
        <f>IF('(入力①) 基本情報入力シート'!X35="","",'(入力①) 基本情報入力シート'!X35)</f>
        <v/>
      </c>
      <c r="P14" s="599" t="str">
        <f>IF('(入力①) 基本情報入力シート'!Y35="","",'(入力①) 基本情報入力シート'!Y35)</f>
        <v/>
      </c>
      <c r="Q14" s="742"/>
      <c r="R14" s="770" t="str">
        <f>IF('(入力①) 基本情報入力シート'!Z35="","",'(入力①) 基本情報入力シート'!Z35)</f>
        <v/>
      </c>
      <c r="S14" s="779" t="str">
        <f>IF('(入力①) 基本情報入力シート'!AA35="","",'(入力①) 基本情報入力シート'!AA35)</f>
        <v/>
      </c>
      <c r="T14" s="726"/>
      <c r="U14" s="728" t="str">
        <f>IF(P14="","",VLOOKUP(P14,【参考】数式用2!$A$3:$C$36,3,FALSE))</f>
        <v/>
      </c>
      <c r="V14" s="603" t="s">
        <v>33</v>
      </c>
      <c r="W14" s="601"/>
      <c r="X14" s="600" t="s">
        <v>12</v>
      </c>
      <c r="Y14" s="601"/>
      <c r="Z14" s="602" t="s">
        <v>87</v>
      </c>
      <c r="AA14" s="601"/>
      <c r="AB14" s="603" t="s">
        <v>12</v>
      </c>
      <c r="AC14" s="601"/>
      <c r="AD14" s="603" t="s">
        <v>17</v>
      </c>
      <c r="AE14" s="604" t="s">
        <v>44</v>
      </c>
      <c r="AF14" s="605" t="str">
        <f t="shared" si="1"/>
        <v/>
      </c>
      <c r="AG14" s="606" t="s">
        <v>62</v>
      </c>
      <c r="AH14" s="607" t="str">
        <f t="shared" si="0"/>
        <v/>
      </c>
      <c r="AI14" s="772"/>
      <c r="AJ14" s="772"/>
      <c r="AK14" s="772"/>
      <c r="AL14" s="774"/>
    </row>
    <row r="15" spans="1:38" ht="36.75" customHeight="1">
      <c r="A15" s="598">
        <f t="shared" si="2"/>
        <v>4</v>
      </c>
      <c r="B15" s="803" t="str">
        <f>IF('(入力①) 基本情報入力シート'!C36="","",'(入力①) 基本情報入力シート'!C36)</f>
        <v/>
      </c>
      <c r="C15" s="804" t="str">
        <f>IF('(入力①) 基本情報入力シート'!D36="","",'(入力①) 基本情報入力シート'!D36)</f>
        <v/>
      </c>
      <c r="D15" s="804" t="str">
        <f>IF('(入力①) 基本情報入力シート'!E36="","",'(入力①) 基本情報入力シート'!E36)</f>
        <v/>
      </c>
      <c r="E15" s="804" t="str">
        <f>IF('(入力①) 基本情報入力シート'!F36="","",'(入力①) 基本情報入力シート'!F36)</f>
        <v/>
      </c>
      <c r="F15" s="804" t="str">
        <f>IF('(入力①) 基本情報入力シート'!G36="","",'(入力①) 基本情報入力シート'!G36)</f>
        <v/>
      </c>
      <c r="G15" s="804" t="str">
        <f>IF('(入力①) 基本情報入力シート'!H36="","",'(入力①) 基本情報入力シート'!H36)</f>
        <v/>
      </c>
      <c r="H15" s="804" t="str">
        <f>IF('(入力①) 基本情報入力シート'!I36="","",'(入力①) 基本情報入力シート'!I36)</f>
        <v/>
      </c>
      <c r="I15" s="804" t="str">
        <f>IF('(入力①) 基本情報入力シート'!J36="","",'(入力①) 基本情報入力シート'!J36)</f>
        <v/>
      </c>
      <c r="J15" s="804" t="str">
        <f>IF('(入力①) 基本情報入力シート'!K36="","",'(入力①) 基本情報入力シート'!K36)</f>
        <v/>
      </c>
      <c r="K15" s="805" t="str">
        <f>IF('(入力①) 基本情報入力シート'!L36="","",'(入力①) 基本情報入力シート'!L36)</f>
        <v/>
      </c>
      <c r="L15" s="806" t="str">
        <f>IF('(入力①) 基本情報入力シート'!M36="","",'(入力①) 基本情報入力シート'!M36)</f>
        <v/>
      </c>
      <c r="M15" s="806" t="str">
        <f>IF('(入力①) 基本情報入力シート'!R36="","",'(入力①) 基本情報入力シート'!R36)</f>
        <v/>
      </c>
      <c r="N15" s="806" t="str">
        <f>IF('(入力①) 基本情報入力シート'!W36="","",'(入力①) 基本情報入力シート'!W36)</f>
        <v/>
      </c>
      <c r="O15" s="598" t="str">
        <f>IF('(入力①) 基本情報入力シート'!X36="","",'(入力①) 基本情報入力シート'!X36)</f>
        <v/>
      </c>
      <c r="P15" s="599" t="str">
        <f>IF('(入力①) 基本情報入力シート'!Y36="","",'(入力①) 基本情報入力シート'!Y36)</f>
        <v/>
      </c>
      <c r="Q15" s="742"/>
      <c r="R15" s="770" t="str">
        <f>IF('(入力①) 基本情報入力シート'!Z36="","",'(入力①) 基本情報入力シート'!Z36)</f>
        <v/>
      </c>
      <c r="S15" s="779" t="str">
        <f>IF('(入力①) 基本情報入力シート'!AA36="","",'(入力①) 基本情報入力シート'!AA36)</f>
        <v/>
      </c>
      <c r="T15" s="726"/>
      <c r="U15" s="728" t="str">
        <f>IF(P15="","",VLOOKUP(P15,【参考】数式用2!$A$3:$C$36,3,FALSE))</f>
        <v/>
      </c>
      <c r="V15" s="603" t="s">
        <v>33</v>
      </c>
      <c r="W15" s="601"/>
      <c r="X15" s="600" t="s">
        <v>12</v>
      </c>
      <c r="Y15" s="601"/>
      <c r="Z15" s="602" t="s">
        <v>87</v>
      </c>
      <c r="AA15" s="601"/>
      <c r="AB15" s="603" t="s">
        <v>12</v>
      </c>
      <c r="AC15" s="601"/>
      <c r="AD15" s="603" t="s">
        <v>17</v>
      </c>
      <c r="AE15" s="604" t="s">
        <v>44</v>
      </c>
      <c r="AF15" s="605" t="str">
        <f t="shared" si="1"/>
        <v/>
      </c>
      <c r="AG15" s="606" t="s">
        <v>62</v>
      </c>
      <c r="AH15" s="607" t="str">
        <f t="shared" si="0"/>
        <v/>
      </c>
      <c r="AI15" s="772"/>
      <c r="AJ15" s="772"/>
      <c r="AK15" s="772"/>
      <c r="AL15" s="774"/>
    </row>
    <row r="16" spans="1:38" ht="36.75" customHeight="1">
      <c r="A16" s="598">
        <f t="shared" si="2"/>
        <v>5</v>
      </c>
      <c r="B16" s="803" t="str">
        <f>IF('(入力①) 基本情報入力シート'!C37="","",'(入力①) 基本情報入力シート'!C37)</f>
        <v/>
      </c>
      <c r="C16" s="804" t="str">
        <f>IF('(入力①) 基本情報入力シート'!D37="","",'(入力①) 基本情報入力シート'!D37)</f>
        <v/>
      </c>
      <c r="D16" s="804" t="str">
        <f>IF('(入力①) 基本情報入力シート'!E37="","",'(入力①) 基本情報入力シート'!E37)</f>
        <v/>
      </c>
      <c r="E16" s="804" t="str">
        <f>IF('(入力①) 基本情報入力シート'!F37="","",'(入力①) 基本情報入力シート'!F37)</f>
        <v/>
      </c>
      <c r="F16" s="804" t="str">
        <f>IF('(入力①) 基本情報入力シート'!G37="","",'(入力①) 基本情報入力シート'!G37)</f>
        <v/>
      </c>
      <c r="G16" s="804" t="str">
        <f>IF('(入力①) 基本情報入力シート'!H37="","",'(入力①) 基本情報入力シート'!H37)</f>
        <v/>
      </c>
      <c r="H16" s="804" t="str">
        <f>IF('(入力①) 基本情報入力シート'!I37="","",'(入力①) 基本情報入力シート'!I37)</f>
        <v/>
      </c>
      <c r="I16" s="804" t="str">
        <f>IF('(入力①) 基本情報入力シート'!J37="","",'(入力①) 基本情報入力シート'!J37)</f>
        <v/>
      </c>
      <c r="J16" s="804" t="str">
        <f>IF('(入力①) 基本情報入力シート'!K37="","",'(入力①) 基本情報入力シート'!K37)</f>
        <v/>
      </c>
      <c r="K16" s="805" t="str">
        <f>IF('(入力①) 基本情報入力シート'!L37="","",'(入力①) 基本情報入力シート'!L37)</f>
        <v/>
      </c>
      <c r="L16" s="806" t="str">
        <f>IF('(入力①) 基本情報入力シート'!M37="","",'(入力①) 基本情報入力シート'!M37)</f>
        <v/>
      </c>
      <c r="M16" s="806" t="str">
        <f>IF('(入力①) 基本情報入力シート'!R37="","",'(入力①) 基本情報入力シート'!R37)</f>
        <v/>
      </c>
      <c r="N16" s="806" t="str">
        <f>IF('(入力①) 基本情報入力シート'!W37="","",'(入力①) 基本情報入力シート'!W37)</f>
        <v/>
      </c>
      <c r="O16" s="598" t="str">
        <f>IF('(入力①) 基本情報入力シート'!X37="","",'(入力①) 基本情報入力シート'!X37)</f>
        <v/>
      </c>
      <c r="P16" s="599" t="str">
        <f>IF('(入力①) 基本情報入力シート'!Y37="","",'(入力①) 基本情報入力シート'!Y37)</f>
        <v/>
      </c>
      <c r="Q16" s="742"/>
      <c r="R16" s="770" t="str">
        <f>IF('(入力①) 基本情報入力シート'!Z37="","",'(入力①) 基本情報入力シート'!Z37)</f>
        <v/>
      </c>
      <c r="S16" s="779" t="str">
        <f>IF('(入力①) 基本情報入力シート'!AA37="","",'(入力①) 基本情報入力シート'!AA37)</f>
        <v/>
      </c>
      <c r="T16" s="726"/>
      <c r="U16" s="728" t="str">
        <f>IF(P16="","",VLOOKUP(P16,【参考】数式用2!$A$3:$C$36,3,FALSE))</f>
        <v/>
      </c>
      <c r="V16" s="603" t="s">
        <v>33</v>
      </c>
      <c r="W16" s="601"/>
      <c r="X16" s="600" t="s">
        <v>12</v>
      </c>
      <c r="Y16" s="601"/>
      <c r="Z16" s="602" t="s">
        <v>87</v>
      </c>
      <c r="AA16" s="601"/>
      <c r="AB16" s="603" t="s">
        <v>12</v>
      </c>
      <c r="AC16" s="601"/>
      <c r="AD16" s="603" t="s">
        <v>17</v>
      </c>
      <c r="AE16" s="604" t="s">
        <v>44</v>
      </c>
      <c r="AF16" s="605" t="str">
        <f t="shared" si="1"/>
        <v/>
      </c>
      <c r="AG16" s="606" t="s">
        <v>62</v>
      </c>
      <c r="AH16" s="607" t="str">
        <f t="shared" si="0"/>
        <v/>
      </c>
      <c r="AI16" s="772"/>
      <c r="AJ16" s="772"/>
      <c r="AK16" s="772"/>
      <c r="AL16" s="774"/>
    </row>
    <row r="17" spans="1:38" ht="36.75" customHeight="1">
      <c r="A17" s="598">
        <f t="shared" si="2"/>
        <v>6</v>
      </c>
      <c r="B17" s="803" t="str">
        <f>IF('(入力①) 基本情報入力シート'!C38="","",'(入力①) 基本情報入力シート'!C38)</f>
        <v/>
      </c>
      <c r="C17" s="804" t="str">
        <f>IF('(入力①) 基本情報入力シート'!D38="","",'(入力①) 基本情報入力シート'!D38)</f>
        <v/>
      </c>
      <c r="D17" s="804" t="str">
        <f>IF('(入力①) 基本情報入力シート'!E38="","",'(入力①) 基本情報入力シート'!E38)</f>
        <v/>
      </c>
      <c r="E17" s="804" t="str">
        <f>IF('(入力①) 基本情報入力シート'!F38="","",'(入力①) 基本情報入力シート'!F38)</f>
        <v/>
      </c>
      <c r="F17" s="804" t="str">
        <f>IF('(入力①) 基本情報入力シート'!G38="","",'(入力①) 基本情報入力シート'!G38)</f>
        <v/>
      </c>
      <c r="G17" s="804" t="str">
        <f>IF('(入力①) 基本情報入力シート'!H38="","",'(入力①) 基本情報入力シート'!H38)</f>
        <v/>
      </c>
      <c r="H17" s="804" t="str">
        <f>IF('(入力①) 基本情報入力シート'!I38="","",'(入力①) 基本情報入力シート'!I38)</f>
        <v/>
      </c>
      <c r="I17" s="804" t="str">
        <f>IF('(入力①) 基本情報入力シート'!J38="","",'(入力①) 基本情報入力シート'!J38)</f>
        <v/>
      </c>
      <c r="J17" s="804" t="str">
        <f>IF('(入力①) 基本情報入力シート'!K38="","",'(入力①) 基本情報入力シート'!K38)</f>
        <v/>
      </c>
      <c r="K17" s="805" t="str">
        <f>IF('(入力①) 基本情報入力シート'!L38="","",'(入力①) 基本情報入力シート'!L38)</f>
        <v/>
      </c>
      <c r="L17" s="806" t="str">
        <f>IF('(入力①) 基本情報入力シート'!M38="","",'(入力①) 基本情報入力シート'!M38)</f>
        <v/>
      </c>
      <c r="M17" s="806" t="str">
        <f>IF('(入力①) 基本情報入力シート'!R38="","",'(入力①) 基本情報入力シート'!R38)</f>
        <v/>
      </c>
      <c r="N17" s="806" t="str">
        <f>IF('(入力①) 基本情報入力シート'!W38="","",'(入力①) 基本情報入力シート'!W38)</f>
        <v/>
      </c>
      <c r="O17" s="598" t="str">
        <f>IF('(入力①) 基本情報入力シート'!X38="","",'(入力①) 基本情報入力シート'!X38)</f>
        <v/>
      </c>
      <c r="P17" s="599" t="str">
        <f>IF('(入力①) 基本情報入力シート'!Y38="","",'(入力①) 基本情報入力シート'!Y38)</f>
        <v/>
      </c>
      <c r="Q17" s="742"/>
      <c r="R17" s="770" t="str">
        <f>IF('(入力①) 基本情報入力シート'!Z38="","",'(入力①) 基本情報入力シート'!Z38)</f>
        <v/>
      </c>
      <c r="S17" s="779" t="str">
        <f>IF('(入力①) 基本情報入力シート'!AA38="","",'(入力①) 基本情報入力シート'!AA38)</f>
        <v/>
      </c>
      <c r="T17" s="726"/>
      <c r="U17" s="728" t="str">
        <f>IF(P17="","",VLOOKUP(P17,【参考】数式用2!$A$3:$C$36,3,FALSE))</f>
        <v/>
      </c>
      <c r="V17" s="603" t="s">
        <v>172</v>
      </c>
      <c r="W17" s="601"/>
      <c r="X17" s="600" t="s">
        <v>173</v>
      </c>
      <c r="Y17" s="601"/>
      <c r="Z17" s="602" t="s">
        <v>174</v>
      </c>
      <c r="AA17" s="601"/>
      <c r="AB17" s="603" t="s">
        <v>173</v>
      </c>
      <c r="AC17" s="601"/>
      <c r="AD17" s="603" t="s">
        <v>175</v>
      </c>
      <c r="AE17" s="604" t="s">
        <v>176</v>
      </c>
      <c r="AF17" s="605" t="str">
        <f t="shared" si="1"/>
        <v/>
      </c>
      <c r="AG17" s="606" t="s">
        <v>177</v>
      </c>
      <c r="AH17" s="607" t="str">
        <f t="shared" si="0"/>
        <v/>
      </c>
      <c r="AI17" s="772"/>
      <c r="AJ17" s="772"/>
      <c r="AK17" s="772"/>
      <c r="AL17" s="774"/>
    </row>
    <row r="18" spans="1:38" ht="36.75" customHeight="1">
      <c r="A18" s="598">
        <f t="shared" si="2"/>
        <v>7</v>
      </c>
      <c r="B18" s="803" t="str">
        <f>IF('(入力①) 基本情報入力シート'!C39="","",'(入力①) 基本情報入力シート'!C39)</f>
        <v/>
      </c>
      <c r="C18" s="804" t="str">
        <f>IF('(入力①) 基本情報入力シート'!D39="","",'(入力①) 基本情報入力シート'!D39)</f>
        <v/>
      </c>
      <c r="D18" s="804" t="str">
        <f>IF('(入力①) 基本情報入力シート'!E39="","",'(入力①) 基本情報入力シート'!E39)</f>
        <v/>
      </c>
      <c r="E18" s="804" t="str">
        <f>IF('(入力①) 基本情報入力シート'!F39="","",'(入力①) 基本情報入力シート'!F39)</f>
        <v/>
      </c>
      <c r="F18" s="804" t="str">
        <f>IF('(入力①) 基本情報入力シート'!G39="","",'(入力①) 基本情報入力シート'!G39)</f>
        <v/>
      </c>
      <c r="G18" s="804" t="str">
        <f>IF('(入力①) 基本情報入力シート'!H39="","",'(入力①) 基本情報入力シート'!H39)</f>
        <v/>
      </c>
      <c r="H18" s="804" t="str">
        <f>IF('(入力①) 基本情報入力シート'!I39="","",'(入力①) 基本情報入力シート'!I39)</f>
        <v/>
      </c>
      <c r="I18" s="804" t="str">
        <f>IF('(入力①) 基本情報入力シート'!J39="","",'(入力①) 基本情報入力シート'!J39)</f>
        <v/>
      </c>
      <c r="J18" s="804" t="str">
        <f>IF('(入力①) 基本情報入力シート'!K39="","",'(入力①) 基本情報入力シート'!K39)</f>
        <v/>
      </c>
      <c r="K18" s="805" t="str">
        <f>IF('(入力①) 基本情報入力シート'!L39="","",'(入力①) 基本情報入力シート'!L39)</f>
        <v/>
      </c>
      <c r="L18" s="806" t="str">
        <f>IF('(入力①) 基本情報入力シート'!M39="","",'(入力①) 基本情報入力シート'!M39)</f>
        <v/>
      </c>
      <c r="M18" s="806" t="str">
        <f>IF('(入力①) 基本情報入力シート'!R39="","",'(入力①) 基本情報入力シート'!R39)</f>
        <v/>
      </c>
      <c r="N18" s="806" t="str">
        <f>IF('(入力①) 基本情報入力シート'!W39="","",'(入力①) 基本情報入力シート'!W39)</f>
        <v/>
      </c>
      <c r="O18" s="598" t="str">
        <f>IF('(入力①) 基本情報入力シート'!X39="","",'(入力①) 基本情報入力シート'!X39)</f>
        <v/>
      </c>
      <c r="P18" s="599" t="str">
        <f>IF('(入力①) 基本情報入力シート'!Y39="","",'(入力①) 基本情報入力シート'!Y39)</f>
        <v/>
      </c>
      <c r="Q18" s="742"/>
      <c r="R18" s="770" t="str">
        <f>IF('(入力①) 基本情報入力シート'!Z39="","",'(入力①) 基本情報入力シート'!Z39)</f>
        <v/>
      </c>
      <c r="S18" s="779" t="str">
        <f>IF('(入力①) 基本情報入力シート'!AA39="","",'(入力①) 基本情報入力シート'!AA39)</f>
        <v/>
      </c>
      <c r="T18" s="726"/>
      <c r="U18" s="728" t="str">
        <f>IF(P18="","",VLOOKUP(P18,【参考】数式用2!$A$3:$C$36,3,FALSE))</f>
        <v/>
      </c>
      <c r="V18" s="603" t="s">
        <v>172</v>
      </c>
      <c r="W18" s="601"/>
      <c r="X18" s="600" t="s">
        <v>173</v>
      </c>
      <c r="Y18" s="601"/>
      <c r="Z18" s="602" t="s">
        <v>174</v>
      </c>
      <c r="AA18" s="601"/>
      <c r="AB18" s="603" t="s">
        <v>173</v>
      </c>
      <c r="AC18" s="601"/>
      <c r="AD18" s="603" t="s">
        <v>175</v>
      </c>
      <c r="AE18" s="604" t="s">
        <v>176</v>
      </c>
      <c r="AF18" s="605" t="str">
        <f t="shared" si="1"/>
        <v/>
      </c>
      <c r="AG18" s="606" t="s">
        <v>177</v>
      </c>
      <c r="AH18" s="607" t="str">
        <f t="shared" si="0"/>
        <v/>
      </c>
      <c r="AI18" s="772"/>
      <c r="AJ18" s="772"/>
      <c r="AK18" s="772"/>
      <c r="AL18" s="774"/>
    </row>
    <row r="19" spans="1:38" ht="36.75" customHeight="1">
      <c r="A19" s="598">
        <f t="shared" si="2"/>
        <v>8</v>
      </c>
      <c r="B19" s="803" t="str">
        <f>IF('(入力①) 基本情報入力シート'!C40="","",'(入力①) 基本情報入力シート'!C40)</f>
        <v/>
      </c>
      <c r="C19" s="804" t="str">
        <f>IF('(入力①) 基本情報入力シート'!D40="","",'(入力①) 基本情報入力シート'!D40)</f>
        <v/>
      </c>
      <c r="D19" s="804" t="str">
        <f>IF('(入力①) 基本情報入力シート'!E40="","",'(入力①) 基本情報入力シート'!E40)</f>
        <v/>
      </c>
      <c r="E19" s="804" t="str">
        <f>IF('(入力①) 基本情報入力シート'!F40="","",'(入力①) 基本情報入力シート'!F40)</f>
        <v/>
      </c>
      <c r="F19" s="804" t="str">
        <f>IF('(入力①) 基本情報入力シート'!G40="","",'(入力①) 基本情報入力シート'!G40)</f>
        <v/>
      </c>
      <c r="G19" s="804" t="str">
        <f>IF('(入力①) 基本情報入力シート'!H40="","",'(入力①) 基本情報入力シート'!H40)</f>
        <v/>
      </c>
      <c r="H19" s="804" t="str">
        <f>IF('(入力①) 基本情報入力シート'!I40="","",'(入力①) 基本情報入力シート'!I40)</f>
        <v/>
      </c>
      <c r="I19" s="804" t="str">
        <f>IF('(入力①) 基本情報入力シート'!J40="","",'(入力①) 基本情報入力シート'!J40)</f>
        <v/>
      </c>
      <c r="J19" s="804" t="str">
        <f>IF('(入力①) 基本情報入力シート'!K40="","",'(入力①) 基本情報入力シート'!K40)</f>
        <v/>
      </c>
      <c r="K19" s="805" t="str">
        <f>IF('(入力①) 基本情報入力シート'!L40="","",'(入力①) 基本情報入力シート'!L40)</f>
        <v/>
      </c>
      <c r="L19" s="806" t="str">
        <f>IF('(入力①) 基本情報入力シート'!M40="","",'(入力①) 基本情報入力シート'!M40)</f>
        <v/>
      </c>
      <c r="M19" s="806" t="str">
        <f>IF('(入力①) 基本情報入力シート'!R40="","",'(入力①) 基本情報入力シート'!R40)</f>
        <v/>
      </c>
      <c r="N19" s="806" t="str">
        <f>IF('(入力①) 基本情報入力シート'!W40="","",'(入力①) 基本情報入力シート'!W40)</f>
        <v/>
      </c>
      <c r="O19" s="598" t="str">
        <f>IF('(入力①) 基本情報入力シート'!X40="","",'(入力①) 基本情報入力シート'!X40)</f>
        <v/>
      </c>
      <c r="P19" s="599" t="str">
        <f>IF('(入力①) 基本情報入力シート'!Y40="","",'(入力①) 基本情報入力シート'!Y40)</f>
        <v/>
      </c>
      <c r="Q19" s="742"/>
      <c r="R19" s="770" t="str">
        <f>IF('(入力①) 基本情報入力シート'!Z40="","",'(入力①) 基本情報入力シート'!Z40)</f>
        <v/>
      </c>
      <c r="S19" s="779" t="str">
        <f>IF('(入力①) 基本情報入力シート'!AA40="","",'(入力①) 基本情報入力シート'!AA40)</f>
        <v/>
      </c>
      <c r="T19" s="726"/>
      <c r="U19" s="728" t="str">
        <f>IF(P19="","",VLOOKUP(P19,【参考】数式用2!$A$3:$C$36,3,FALSE))</f>
        <v/>
      </c>
      <c r="V19" s="603" t="s">
        <v>172</v>
      </c>
      <c r="W19" s="601"/>
      <c r="X19" s="600" t="s">
        <v>173</v>
      </c>
      <c r="Y19" s="601"/>
      <c r="Z19" s="602" t="s">
        <v>174</v>
      </c>
      <c r="AA19" s="601"/>
      <c r="AB19" s="603" t="s">
        <v>173</v>
      </c>
      <c r="AC19" s="601"/>
      <c r="AD19" s="603" t="s">
        <v>175</v>
      </c>
      <c r="AE19" s="604" t="s">
        <v>176</v>
      </c>
      <c r="AF19" s="605" t="str">
        <f t="shared" si="1"/>
        <v/>
      </c>
      <c r="AG19" s="606" t="s">
        <v>177</v>
      </c>
      <c r="AH19" s="607" t="str">
        <f t="shared" si="0"/>
        <v/>
      </c>
      <c r="AI19" s="772"/>
      <c r="AJ19" s="773"/>
      <c r="AK19" s="772"/>
      <c r="AL19" s="775"/>
    </row>
    <row r="20" spans="1:38" ht="36.75" customHeight="1">
      <c r="A20" s="598">
        <f t="shared" si="2"/>
        <v>9</v>
      </c>
      <c r="B20" s="803" t="str">
        <f>IF('(入力①) 基本情報入力シート'!C41="","",'(入力①) 基本情報入力シート'!C41)</f>
        <v/>
      </c>
      <c r="C20" s="804" t="str">
        <f>IF('(入力①) 基本情報入力シート'!D41="","",'(入力①) 基本情報入力シート'!D41)</f>
        <v/>
      </c>
      <c r="D20" s="804" t="str">
        <f>IF('(入力①) 基本情報入力シート'!E41="","",'(入力①) 基本情報入力シート'!E41)</f>
        <v/>
      </c>
      <c r="E20" s="804" t="str">
        <f>IF('(入力①) 基本情報入力シート'!F41="","",'(入力①) 基本情報入力シート'!F41)</f>
        <v/>
      </c>
      <c r="F20" s="804" t="str">
        <f>IF('(入力①) 基本情報入力シート'!G41="","",'(入力①) 基本情報入力シート'!G41)</f>
        <v/>
      </c>
      <c r="G20" s="804" t="str">
        <f>IF('(入力①) 基本情報入力シート'!H41="","",'(入力①) 基本情報入力シート'!H41)</f>
        <v/>
      </c>
      <c r="H20" s="804" t="str">
        <f>IF('(入力①) 基本情報入力シート'!I41="","",'(入力①) 基本情報入力シート'!I41)</f>
        <v/>
      </c>
      <c r="I20" s="804" t="str">
        <f>IF('(入力①) 基本情報入力シート'!J41="","",'(入力①) 基本情報入力シート'!J41)</f>
        <v/>
      </c>
      <c r="J20" s="804" t="str">
        <f>IF('(入力①) 基本情報入力シート'!K41="","",'(入力①) 基本情報入力シート'!K41)</f>
        <v/>
      </c>
      <c r="K20" s="805" t="str">
        <f>IF('(入力①) 基本情報入力シート'!L41="","",'(入力①) 基本情報入力シート'!L41)</f>
        <v/>
      </c>
      <c r="L20" s="806" t="str">
        <f>IF('(入力①) 基本情報入力シート'!M41="","",'(入力①) 基本情報入力シート'!M41)</f>
        <v/>
      </c>
      <c r="M20" s="806" t="str">
        <f>IF('(入力①) 基本情報入力シート'!R41="","",'(入力①) 基本情報入力シート'!R41)</f>
        <v/>
      </c>
      <c r="N20" s="806" t="str">
        <f>IF('(入力①) 基本情報入力シート'!W41="","",'(入力①) 基本情報入力シート'!W41)</f>
        <v/>
      </c>
      <c r="O20" s="598" t="str">
        <f>IF('(入力①) 基本情報入力シート'!X41="","",'(入力①) 基本情報入力シート'!X41)</f>
        <v/>
      </c>
      <c r="P20" s="599" t="str">
        <f>IF('(入力①) 基本情報入力シート'!Y41="","",'(入力①) 基本情報入力シート'!Y41)</f>
        <v/>
      </c>
      <c r="Q20" s="742"/>
      <c r="R20" s="770" t="str">
        <f>IF('(入力①) 基本情報入力シート'!Z41="","",'(入力①) 基本情報入力シート'!Z41)</f>
        <v/>
      </c>
      <c r="S20" s="779" t="str">
        <f>IF('(入力①) 基本情報入力シート'!AA41="","",'(入力①) 基本情報入力シート'!AA41)</f>
        <v/>
      </c>
      <c r="T20" s="726"/>
      <c r="U20" s="728" t="str">
        <f>IF(P20="","",VLOOKUP(P20,【参考】数式用2!$A$3:$C$36,3,FALSE))</f>
        <v/>
      </c>
      <c r="V20" s="603" t="s">
        <v>172</v>
      </c>
      <c r="W20" s="601"/>
      <c r="X20" s="600" t="s">
        <v>173</v>
      </c>
      <c r="Y20" s="601"/>
      <c r="Z20" s="602" t="s">
        <v>174</v>
      </c>
      <c r="AA20" s="601"/>
      <c r="AB20" s="603" t="s">
        <v>173</v>
      </c>
      <c r="AC20" s="601"/>
      <c r="AD20" s="603" t="s">
        <v>175</v>
      </c>
      <c r="AE20" s="604" t="s">
        <v>176</v>
      </c>
      <c r="AF20" s="605" t="str">
        <f t="shared" si="1"/>
        <v/>
      </c>
      <c r="AG20" s="606" t="s">
        <v>177</v>
      </c>
      <c r="AH20" s="607" t="str">
        <f t="shared" si="0"/>
        <v/>
      </c>
      <c r="AI20" s="772"/>
      <c r="AJ20" s="773"/>
      <c r="AK20" s="772"/>
      <c r="AL20" s="775"/>
    </row>
    <row r="21" spans="1:38" ht="36.75" customHeight="1">
      <c r="A21" s="598">
        <f t="shared" si="2"/>
        <v>10</v>
      </c>
      <c r="B21" s="803" t="str">
        <f>IF('(入力①) 基本情報入力シート'!C42="","",'(入力①) 基本情報入力シート'!C42)</f>
        <v/>
      </c>
      <c r="C21" s="804" t="str">
        <f>IF('(入力①) 基本情報入力シート'!D42="","",'(入力①) 基本情報入力シート'!D42)</f>
        <v/>
      </c>
      <c r="D21" s="804" t="str">
        <f>IF('(入力①) 基本情報入力シート'!E42="","",'(入力①) 基本情報入力シート'!E42)</f>
        <v/>
      </c>
      <c r="E21" s="804" t="str">
        <f>IF('(入力①) 基本情報入力シート'!F42="","",'(入力①) 基本情報入力シート'!F42)</f>
        <v/>
      </c>
      <c r="F21" s="804" t="str">
        <f>IF('(入力①) 基本情報入力シート'!G42="","",'(入力①) 基本情報入力シート'!G42)</f>
        <v/>
      </c>
      <c r="G21" s="804" t="str">
        <f>IF('(入力①) 基本情報入力シート'!H42="","",'(入力①) 基本情報入力シート'!H42)</f>
        <v/>
      </c>
      <c r="H21" s="804" t="str">
        <f>IF('(入力①) 基本情報入力シート'!I42="","",'(入力①) 基本情報入力シート'!I42)</f>
        <v/>
      </c>
      <c r="I21" s="804" t="str">
        <f>IF('(入力①) 基本情報入力シート'!J42="","",'(入力①) 基本情報入力シート'!J42)</f>
        <v/>
      </c>
      <c r="J21" s="804" t="str">
        <f>IF('(入力①) 基本情報入力シート'!K42="","",'(入力①) 基本情報入力シート'!K42)</f>
        <v/>
      </c>
      <c r="K21" s="805" t="str">
        <f>IF('(入力①) 基本情報入力シート'!L42="","",'(入力①) 基本情報入力シート'!L42)</f>
        <v/>
      </c>
      <c r="L21" s="806" t="str">
        <f>IF('(入力①) 基本情報入力シート'!M42="","",'(入力①) 基本情報入力シート'!M42)</f>
        <v/>
      </c>
      <c r="M21" s="806" t="str">
        <f>IF('(入力①) 基本情報入力シート'!R42="","",'(入力①) 基本情報入力シート'!R42)</f>
        <v/>
      </c>
      <c r="N21" s="806" t="str">
        <f>IF('(入力①) 基本情報入力シート'!W42="","",'(入力①) 基本情報入力シート'!W42)</f>
        <v/>
      </c>
      <c r="O21" s="598" t="str">
        <f>IF('(入力①) 基本情報入力シート'!X42="","",'(入力①) 基本情報入力シート'!X42)</f>
        <v/>
      </c>
      <c r="P21" s="599" t="str">
        <f>IF('(入力①) 基本情報入力シート'!Y42="","",'(入力①) 基本情報入力シート'!Y42)</f>
        <v/>
      </c>
      <c r="Q21" s="742"/>
      <c r="R21" s="770" t="str">
        <f>IF('(入力①) 基本情報入力シート'!Z42="","",'(入力①) 基本情報入力シート'!Z42)</f>
        <v/>
      </c>
      <c r="S21" s="779" t="str">
        <f>IF('(入力①) 基本情報入力シート'!AA42="","",'(入力①) 基本情報入力シート'!AA42)</f>
        <v/>
      </c>
      <c r="T21" s="726"/>
      <c r="U21" s="728" t="str">
        <f>IF(P21="","",VLOOKUP(P21,【参考】数式用2!$A$3:$C$36,3,FALSE))</f>
        <v/>
      </c>
      <c r="V21" s="603" t="s">
        <v>172</v>
      </c>
      <c r="W21" s="601"/>
      <c r="X21" s="600" t="s">
        <v>173</v>
      </c>
      <c r="Y21" s="601"/>
      <c r="Z21" s="602" t="s">
        <v>174</v>
      </c>
      <c r="AA21" s="601"/>
      <c r="AB21" s="603" t="s">
        <v>173</v>
      </c>
      <c r="AC21" s="601"/>
      <c r="AD21" s="603" t="s">
        <v>175</v>
      </c>
      <c r="AE21" s="604" t="s">
        <v>176</v>
      </c>
      <c r="AF21" s="605" t="str">
        <f t="shared" si="1"/>
        <v/>
      </c>
      <c r="AG21" s="606" t="s">
        <v>177</v>
      </c>
      <c r="AH21" s="607" t="str">
        <f t="shared" si="0"/>
        <v/>
      </c>
      <c r="AI21" s="772"/>
      <c r="AJ21" s="773"/>
      <c r="AK21" s="772"/>
      <c r="AL21" s="775"/>
    </row>
    <row r="22" spans="1:38" ht="36.75" customHeight="1">
      <c r="A22" s="598">
        <f t="shared" si="2"/>
        <v>11</v>
      </c>
      <c r="B22" s="803" t="str">
        <f>IF('(入力①) 基本情報入力シート'!C43="","",'(入力①) 基本情報入力シート'!C43)</f>
        <v/>
      </c>
      <c r="C22" s="804" t="str">
        <f>IF('(入力①) 基本情報入力シート'!D43="","",'(入力①) 基本情報入力シート'!D43)</f>
        <v/>
      </c>
      <c r="D22" s="804" t="str">
        <f>IF('(入力①) 基本情報入力シート'!E43="","",'(入力①) 基本情報入力シート'!E43)</f>
        <v/>
      </c>
      <c r="E22" s="804" t="str">
        <f>IF('(入力①) 基本情報入力シート'!F43="","",'(入力①) 基本情報入力シート'!F43)</f>
        <v/>
      </c>
      <c r="F22" s="804" t="str">
        <f>IF('(入力①) 基本情報入力シート'!G43="","",'(入力①) 基本情報入力シート'!G43)</f>
        <v/>
      </c>
      <c r="G22" s="804" t="str">
        <f>IF('(入力①) 基本情報入力シート'!H43="","",'(入力①) 基本情報入力シート'!H43)</f>
        <v/>
      </c>
      <c r="H22" s="804" t="str">
        <f>IF('(入力①) 基本情報入力シート'!I43="","",'(入力①) 基本情報入力シート'!I43)</f>
        <v/>
      </c>
      <c r="I22" s="804" t="str">
        <f>IF('(入力①) 基本情報入力シート'!J43="","",'(入力①) 基本情報入力シート'!J43)</f>
        <v/>
      </c>
      <c r="J22" s="804" t="str">
        <f>IF('(入力①) 基本情報入力シート'!K43="","",'(入力①) 基本情報入力シート'!K43)</f>
        <v/>
      </c>
      <c r="K22" s="805" t="str">
        <f>IF('(入力①) 基本情報入力シート'!L43="","",'(入力①) 基本情報入力シート'!L43)</f>
        <v/>
      </c>
      <c r="L22" s="806" t="str">
        <f>IF('(入力①) 基本情報入力シート'!M43="","",'(入力①) 基本情報入力シート'!M43)</f>
        <v/>
      </c>
      <c r="M22" s="806" t="str">
        <f>IF('(入力①) 基本情報入力シート'!R43="","",'(入力①) 基本情報入力シート'!R43)</f>
        <v/>
      </c>
      <c r="N22" s="806" t="str">
        <f>IF('(入力①) 基本情報入力シート'!W43="","",'(入力①) 基本情報入力シート'!W43)</f>
        <v/>
      </c>
      <c r="O22" s="598" t="str">
        <f>IF('(入力①) 基本情報入力シート'!X43="","",'(入力①) 基本情報入力シート'!X43)</f>
        <v/>
      </c>
      <c r="P22" s="599" t="str">
        <f>IF('(入力①) 基本情報入力シート'!Y43="","",'(入力①) 基本情報入力シート'!Y43)</f>
        <v/>
      </c>
      <c r="Q22" s="742"/>
      <c r="R22" s="770" t="str">
        <f>IF('(入力①) 基本情報入力シート'!Z43="","",'(入力①) 基本情報入力シート'!Z43)</f>
        <v/>
      </c>
      <c r="S22" s="779" t="str">
        <f>IF('(入力①) 基本情報入力シート'!AA43="","",'(入力①) 基本情報入力シート'!AA43)</f>
        <v/>
      </c>
      <c r="T22" s="726"/>
      <c r="U22" s="728" t="str">
        <f>IF(P22="","",VLOOKUP(P22,【参考】数式用2!$A$3:$C$36,3,FALSE))</f>
        <v/>
      </c>
      <c r="V22" s="603" t="s">
        <v>172</v>
      </c>
      <c r="W22" s="601"/>
      <c r="X22" s="600" t="s">
        <v>173</v>
      </c>
      <c r="Y22" s="601"/>
      <c r="Z22" s="602" t="s">
        <v>174</v>
      </c>
      <c r="AA22" s="601"/>
      <c r="AB22" s="603" t="s">
        <v>173</v>
      </c>
      <c r="AC22" s="601"/>
      <c r="AD22" s="603" t="s">
        <v>175</v>
      </c>
      <c r="AE22" s="604" t="s">
        <v>176</v>
      </c>
      <c r="AF22" s="605" t="str">
        <f t="shared" si="1"/>
        <v/>
      </c>
      <c r="AG22" s="606" t="s">
        <v>177</v>
      </c>
      <c r="AH22" s="607" t="str">
        <f t="shared" si="0"/>
        <v/>
      </c>
      <c r="AI22" s="772"/>
      <c r="AJ22" s="773"/>
      <c r="AK22" s="772"/>
      <c r="AL22" s="775"/>
    </row>
    <row r="23" spans="1:38" ht="36.75" customHeight="1">
      <c r="A23" s="598">
        <f t="shared" si="2"/>
        <v>12</v>
      </c>
      <c r="B23" s="803" t="str">
        <f>IF('(入力①) 基本情報入力シート'!C44="","",'(入力①) 基本情報入力シート'!C44)</f>
        <v/>
      </c>
      <c r="C23" s="804" t="str">
        <f>IF('(入力①) 基本情報入力シート'!D44="","",'(入力①) 基本情報入力シート'!D44)</f>
        <v/>
      </c>
      <c r="D23" s="804" t="str">
        <f>IF('(入力①) 基本情報入力シート'!E44="","",'(入力①) 基本情報入力シート'!E44)</f>
        <v/>
      </c>
      <c r="E23" s="804" t="str">
        <f>IF('(入力①) 基本情報入力シート'!F44="","",'(入力①) 基本情報入力シート'!F44)</f>
        <v/>
      </c>
      <c r="F23" s="804" t="str">
        <f>IF('(入力①) 基本情報入力シート'!G44="","",'(入力①) 基本情報入力シート'!G44)</f>
        <v/>
      </c>
      <c r="G23" s="804" t="str">
        <f>IF('(入力①) 基本情報入力シート'!H44="","",'(入力①) 基本情報入力シート'!H44)</f>
        <v/>
      </c>
      <c r="H23" s="804" t="str">
        <f>IF('(入力①) 基本情報入力シート'!I44="","",'(入力①) 基本情報入力シート'!I44)</f>
        <v/>
      </c>
      <c r="I23" s="804" t="str">
        <f>IF('(入力①) 基本情報入力シート'!J44="","",'(入力①) 基本情報入力シート'!J44)</f>
        <v/>
      </c>
      <c r="J23" s="804" t="str">
        <f>IF('(入力①) 基本情報入力シート'!K44="","",'(入力①) 基本情報入力シート'!K44)</f>
        <v/>
      </c>
      <c r="K23" s="805" t="str">
        <f>IF('(入力①) 基本情報入力シート'!L44="","",'(入力①) 基本情報入力シート'!L44)</f>
        <v/>
      </c>
      <c r="L23" s="806" t="str">
        <f>IF('(入力①) 基本情報入力シート'!M44="","",'(入力①) 基本情報入力シート'!M44)</f>
        <v/>
      </c>
      <c r="M23" s="806" t="str">
        <f>IF('(入力①) 基本情報入力シート'!R44="","",'(入力①) 基本情報入力シート'!R44)</f>
        <v/>
      </c>
      <c r="N23" s="806" t="str">
        <f>IF('(入力①) 基本情報入力シート'!W44="","",'(入力①) 基本情報入力シート'!W44)</f>
        <v/>
      </c>
      <c r="O23" s="598" t="str">
        <f>IF('(入力①) 基本情報入力シート'!X44="","",'(入力①) 基本情報入力シート'!X44)</f>
        <v/>
      </c>
      <c r="P23" s="599" t="str">
        <f>IF('(入力①) 基本情報入力シート'!Y44="","",'(入力①) 基本情報入力シート'!Y44)</f>
        <v/>
      </c>
      <c r="Q23" s="742"/>
      <c r="R23" s="770" t="str">
        <f>IF('(入力①) 基本情報入力シート'!Z44="","",'(入力①) 基本情報入力シート'!Z44)</f>
        <v/>
      </c>
      <c r="S23" s="779" t="str">
        <f>IF('(入力①) 基本情報入力シート'!AA44="","",'(入力①) 基本情報入力シート'!AA44)</f>
        <v/>
      </c>
      <c r="T23" s="726"/>
      <c r="U23" s="728" t="str">
        <f>IF(P23="","",VLOOKUP(P23,【参考】数式用2!$A$3:$C$36,3,FALSE))</f>
        <v/>
      </c>
      <c r="V23" s="603" t="s">
        <v>172</v>
      </c>
      <c r="W23" s="601"/>
      <c r="X23" s="600" t="s">
        <v>173</v>
      </c>
      <c r="Y23" s="601"/>
      <c r="Z23" s="602" t="s">
        <v>174</v>
      </c>
      <c r="AA23" s="601"/>
      <c r="AB23" s="603" t="s">
        <v>173</v>
      </c>
      <c r="AC23" s="601"/>
      <c r="AD23" s="603" t="s">
        <v>175</v>
      </c>
      <c r="AE23" s="604" t="s">
        <v>176</v>
      </c>
      <c r="AF23" s="605" t="str">
        <f t="shared" si="1"/>
        <v/>
      </c>
      <c r="AG23" s="606" t="s">
        <v>177</v>
      </c>
      <c r="AH23" s="607" t="str">
        <f t="shared" si="0"/>
        <v/>
      </c>
      <c r="AI23" s="772"/>
      <c r="AJ23" s="773"/>
      <c r="AK23" s="772"/>
      <c r="AL23" s="775"/>
    </row>
    <row r="24" spans="1:38" ht="36.75" customHeight="1">
      <c r="A24" s="598">
        <f t="shared" si="2"/>
        <v>13</v>
      </c>
      <c r="B24" s="803" t="str">
        <f>IF('(入力①) 基本情報入力シート'!C45="","",'(入力①) 基本情報入力シート'!C45)</f>
        <v/>
      </c>
      <c r="C24" s="804" t="str">
        <f>IF('(入力①) 基本情報入力シート'!D45="","",'(入力①) 基本情報入力シート'!D45)</f>
        <v/>
      </c>
      <c r="D24" s="804" t="str">
        <f>IF('(入力①) 基本情報入力シート'!E45="","",'(入力①) 基本情報入力シート'!E45)</f>
        <v/>
      </c>
      <c r="E24" s="804" t="str">
        <f>IF('(入力①) 基本情報入力シート'!F45="","",'(入力①) 基本情報入力シート'!F45)</f>
        <v/>
      </c>
      <c r="F24" s="804" t="str">
        <f>IF('(入力①) 基本情報入力シート'!G45="","",'(入力①) 基本情報入力シート'!G45)</f>
        <v/>
      </c>
      <c r="G24" s="804" t="str">
        <f>IF('(入力①) 基本情報入力シート'!H45="","",'(入力①) 基本情報入力シート'!H45)</f>
        <v/>
      </c>
      <c r="H24" s="804" t="str">
        <f>IF('(入力①) 基本情報入力シート'!I45="","",'(入力①) 基本情報入力シート'!I45)</f>
        <v/>
      </c>
      <c r="I24" s="804" t="str">
        <f>IF('(入力①) 基本情報入力シート'!J45="","",'(入力①) 基本情報入力シート'!J45)</f>
        <v/>
      </c>
      <c r="J24" s="804" t="str">
        <f>IF('(入力①) 基本情報入力シート'!K45="","",'(入力①) 基本情報入力シート'!K45)</f>
        <v/>
      </c>
      <c r="K24" s="805" t="str">
        <f>IF('(入力①) 基本情報入力シート'!L45="","",'(入力①) 基本情報入力シート'!L45)</f>
        <v/>
      </c>
      <c r="L24" s="806" t="str">
        <f>IF('(入力①) 基本情報入力シート'!M45="","",'(入力①) 基本情報入力シート'!M45)</f>
        <v/>
      </c>
      <c r="M24" s="806" t="str">
        <f>IF('(入力①) 基本情報入力シート'!R45="","",'(入力①) 基本情報入力シート'!R45)</f>
        <v/>
      </c>
      <c r="N24" s="806" t="str">
        <f>IF('(入力①) 基本情報入力シート'!W45="","",'(入力①) 基本情報入力シート'!W45)</f>
        <v/>
      </c>
      <c r="O24" s="598" t="str">
        <f>IF('(入力①) 基本情報入力シート'!X45="","",'(入力①) 基本情報入力シート'!X45)</f>
        <v/>
      </c>
      <c r="P24" s="599" t="str">
        <f>IF('(入力①) 基本情報入力シート'!Y45="","",'(入力①) 基本情報入力シート'!Y45)</f>
        <v/>
      </c>
      <c r="Q24" s="742"/>
      <c r="R24" s="770" t="str">
        <f>IF('(入力①) 基本情報入力シート'!Z45="","",'(入力①) 基本情報入力シート'!Z45)</f>
        <v/>
      </c>
      <c r="S24" s="779" t="str">
        <f>IF('(入力①) 基本情報入力シート'!AA45="","",'(入力①) 基本情報入力シート'!AA45)</f>
        <v/>
      </c>
      <c r="T24" s="726"/>
      <c r="U24" s="728" t="str">
        <f>IF(P24="","",VLOOKUP(P24,【参考】数式用2!$A$3:$C$36,3,FALSE))</f>
        <v/>
      </c>
      <c r="V24" s="603" t="s">
        <v>172</v>
      </c>
      <c r="W24" s="601"/>
      <c r="X24" s="600" t="s">
        <v>173</v>
      </c>
      <c r="Y24" s="601"/>
      <c r="Z24" s="602" t="s">
        <v>174</v>
      </c>
      <c r="AA24" s="601"/>
      <c r="AB24" s="603" t="s">
        <v>173</v>
      </c>
      <c r="AC24" s="601"/>
      <c r="AD24" s="603" t="s">
        <v>175</v>
      </c>
      <c r="AE24" s="604" t="s">
        <v>176</v>
      </c>
      <c r="AF24" s="605" t="str">
        <f t="shared" si="1"/>
        <v/>
      </c>
      <c r="AG24" s="606" t="s">
        <v>177</v>
      </c>
      <c r="AH24" s="607" t="str">
        <f t="shared" si="0"/>
        <v/>
      </c>
      <c r="AI24" s="772"/>
      <c r="AJ24" s="773"/>
      <c r="AK24" s="772"/>
      <c r="AL24" s="775"/>
    </row>
    <row r="25" spans="1:38" ht="36.75" customHeight="1">
      <c r="A25" s="598">
        <f t="shared" si="2"/>
        <v>14</v>
      </c>
      <c r="B25" s="803" t="str">
        <f>IF('(入力①) 基本情報入力シート'!C46="","",'(入力①) 基本情報入力シート'!C46)</f>
        <v/>
      </c>
      <c r="C25" s="804" t="str">
        <f>IF('(入力①) 基本情報入力シート'!D46="","",'(入力①) 基本情報入力シート'!D46)</f>
        <v/>
      </c>
      <c r="D25" s="804" t="str">
        <f>IF('(入力①) 基本情報入力シート'!E46="","",'(入力①) 基本情報入力シート'!E46)</f>
        <v/>
      </c>
      <c r="E25" s="804" t="str">
        <f>IF('(入力①) 基本情報入力シート'!F46="","",'(入力①) 基本情報入力シート'!F46)</f>
        <v/>
      </c>
      <c r="F25" s="804" t="str">
        <f>IF('(入力①) 基本情報入力シート'!G46="","",'(入力①) 基本情報入力シート'!G46)</f>
        <v/>
      </c>
      <c r="G25" s="804" t="str">
        <f>IF('(入力①) 基本情報入力シート'!H46="","",'(入力①) 基本情報入力シート'!H46)</f>
        <v/>
      </c>
      <c r="H25" s="804" t="str">
        <f>IF('(入力①) 基本情報入力シート'!I46="","",'(入力①) 基本情報入力シート'!I46)</f>
        <v/>
      </c>
      <c r="I25" s="804" t="str">
        <f>IF('(入力①) 基本情報入力シート'!J46="","",'(入力①) 基本情報入力シート'!J46)</f>
        <v/>
      </c>
      <c r="J25" s="804" t="str">
        <f>IF('(入力①) 基本情報入力シート'!K46="","",'(入力①) 基本情報入力シート'!K46)</f>
        <v/>
      </c>
      <c r="K25" s="805" t="str">
        <f>IF('(入力①) 基本情報入力シート'!L46="","",'(入力①) 基本情報入力シート'!L46)</f>
        <v/>
      </c>
      <c r="L25" s="806" t="str">
        <f>IF('(入力①) 基本情報入力シート'!M46="","",'(入力①) 基本情報入力シート'!M46)</f>
        <v/>
      </c>
      <c r="M25" s="806" t="str">
        <f>IF('(入力①) 基本情報入力シート'!R46="","",'(入力①) 基本情報入力シート'!R46)</f>
        <v/>
      </c>
      <c r="N25" s="806" t="str">
        <f>IF('(入力①) 基本情報入力シート'!W46="","",'(入力①) 基本情報入力シート'!W46)</f>
        <v/>
      </c>
      <c r="O25" s="598" t="str">
        <f>IF('(入力①) 基本情報入力シート'!X46="","",'(入力①) 基本情報入力シート'!X46)</f>
        <v/>
      </c>
      <c r="P25" s="599" t="str">
        <f>IF('(入力①) 基本情報入力シート'!Y46="","",'(入力①) 基本情報入力シート'!Y46)</f>
        <v/>
      </c>
      <c r="Q25" s="742"/>
      <c r="R25" s="770" t="str">
        <f>IF('(入力①) 基本情報入力シート'!Z46="","",'(入力①) 基本情報入力シート'!Z46)</f>
        <v/>
      </c>
      <c r="S25" s="779" t="str">
        <f>IF('(入力①) 基本情報入力シート'!AA46="","",'(入力①) 基本情報入力シート'!AA46)</f>
        <v/>
      </c>
      <c r="T25" s="726"/>
      <c r="U25" s="728" t="str">
        <f>IF(P25="","",VLOOKUP(P25,【参考】数式用2!$A$3:$C$36,3,FALSE))</f>
        <v/>
      </c>
      <c r="V25" s="603" t="s">
        <v>172</v>
      </c>
      <c r="W25" s="601"/>
      <c r="X25" s="600" t="s">
        <v>173</v>
      </c>
      <c r="Y25" s="601"/>
      <c r="Z25" s="602" t="s">
        <v>174</v>
      </c>
      <c r="AA25" s="601"/>
      <c r="AB25" s="603" t="s">
        <v>173</v>
      </c>
      <c r="AC25" s="601"/>
      <c r="AD25" s="603" t="s">
        <v>175</v>
      </c>
      <c r="AE25" s="604" t="s">
        <v>176</v>
      </c>
      <c r="AF25" s="605" t="str">
        <f t="shared" si="1"/>
        <v/>
      </c>
      <c r="AG25" s="606" t="s">
        <v>177</v>
      </c>
      <c r="AH25" s="607" t="str">
        <f t="shared" si="0"/>
        <v/>
      </c>
      <c r="AI25" s="772"/>
      <c r="AJ25" s="773"/>
      <c r="AK25" s="772"/>
      <c r="AL25" s="775"/>
    </row>
    <row r="26" spans="1:38" ht="36.75" customHeight="1">
      <c r="A26" s="598">
        <f t="shared" si="2"/>
        <v>15</v>
      </c>
      <c r="B26" s="803" t="str">
        <f>IF('(入力①) 基本情報入力シート'!C47="","",'(入力①) 基本情報入力シート'!C47)</f>
        <v/>
      </c>
      <c r="C26" s="804" t="str">
        <f>IF('(入力①) 基本情報入力シート'!D47="","",'(入力①) 基本情報入力シート'!D47)</f>
        <v/>
      </c>
      <c r="D26" s="804" t="str">
        <f>IF('(入力①) 基本情報入力シート'!E47="","",'(入力①) 基本情報入力シート'!E47)</f>
        <v/>
      </c>
      <c r="E26" s="804" t="str">
        <f>IF('(入力①) 基本情報入力シート'!F47="","",'(入力①) 基本情報入力シート'!F47)</f>
        <v/>
      </c>
      <c r="F26" s="804" t="str">
        <f>IF('(入力①) 基本情報入力シート'!G47="","",'(入力①) 基本情報入力シート'!G47)</f>
        <v/>
      </c>
      <c r="G26" s="804" t="str">
        <f>IF('(入力①) 基本情報入力シート'!H47="","",'(入力①) 基本情報入力シート'!H47)</f>
        <v/>
      </c>
      <c r="H26" s="804" t="str">
        <f>IF('(入力①) 基本情報入力シート'!I47="","",'(入力①) 基本情報入力シート'!I47)</f>
        <v/>
      </c>
      <c r="I26" s="804" t="str">
        <f>IF('(入力①) 基本情報入力シート'!J47="","",'(入力①) 基本情報入力シート'!J47)</f>
        <v/>
      </c>
      <c r="J26" s="804" t="str">
        <f>IF('(入力①) 基本情報入力シート'!K47="","",'(入力①) 基本情報入力シート'!K47)</f>
        <v/>
      </c>
      <c r="K26" s="805" t="str">
        <f>IF('(入力①) 基本情報入力シート'!L47="","",'(入力①) 基本情報入力シート'!L47)</f>
        <v/>
      </c>
      <c r="L26" s="806" t="str">
        <f>IF('(入力①) 基本情報入力シート'!M47="","",'(入力①) 基本情報入力シート'!M47)</f>
        <v/>
      </c>
      <c r="M26" s="806" t="str">
        <f>IF('(入力①) 基本情報入力シート'!R47="","",'(入力①) 基本情報入力シート'!R47)</f>
        <v/>
      </c>
      <c r="N26" s="806" t="str">
        <f>IF('(入力①) 基本情報入力シート'!W47="","",'(入力①) 基本情報入力シート'!W47)</f>
        <v/>
      </c>
      <c r="O26" s="598" t="str">
        <f>IF('(入力①) 基本情報入力シート'!X47="","",'(入力①) 基本情報入力シート'!X47)</f>
        <v/>
      </c>
      <c r="P26" s="599" t="str">
        <f>IF('(入力①) 基本情報入力シート'!Y47="","",'(入力①) 基本情報入力シート'!Y47)</f>
        <v/>
      </c>
      <c r="Q26" s="742"/>
      <c r="R26" s="770" t="str">
        <f>IF('(入力①) 基本情報入力シート'!Z47="","",'(入力①) 基本情報入力シート'!Z47)</f>
        <v/>
      </c>
      <c r="S26" s="779" t="str">
        <f>IF('(入力①) 基本情報入力シート'!AA47="","",'(入力①) 基本情報入力シート'!AA47)</f>
        <v/>
      </c>
      <c r="T26" s="726"/>
      <c r="U26" s="728" t="str">
        <f>IF(P26="","",VLOOKUP(P26,【参考】数式用2!$A$3:$C$36,3,FALSE))</f>
        <v/>
      </c>
      <c r="V26" s="603" t="s">
        <v>172</v>
      </c>
      <c r="W26" s="601"/>
      <c r="X26" s="600" t="s">
        <v>173</v>
      </c>
      <c r="Y26" s="601"/>
      <c r="Z26" s="602" t="s">
        <v>174</v>
      </c>
      <c r="AA26" s="601"/>
      <c r="AB26" s="603" t="s">
        <v>173</v>
      </c>
      <c r="AC26" s="601"/>
      <c r="AD26" s="603" t="s">
        <v>175</v>
      </c>
      <c r="AE26" s="604" t="s">
        <v>176</v>
      </c>
      <c r="AF26" s="605" t="str">
        <f t="shared" si="1"/>
        <v/>
      </c>
      <c r="AG26" s="606" t="s">
        <v>177</v>
      </c>
      <c r="AH26" s="607" t="str">
        <f t="shared" si="0"/>
        <v/>
      </c>
      <c r="AI26" s="772"/>
      <c r="AJ26" s="773"/>
      <c r="AK26" s="772"/>
      <c r="AL26" s="775"/>
    </row>
    <row r="27" spans="1:38" ht="36.75" customHeight="1">
      <c r="A27" s="598">
        <f t="shared" si="2"/>
        <v>16</v>
      </c>
      <c r="B27" s="803" t="str">
        <f>IF('(入力①) 基本情報入力シート'!C48="","",'(入力①) 基本情報入力シート'!C48)</f>
        <v/>
      </c>
      <c r="C27" s="804" t="str">
        <f>IF('(入力①) 基本情報入力シート'!D48="","",'(入力①) 基本情報入力シート'!D48)</f>
        <v/>
      </c>
      <c r="D27" s="804" t="str">
        <f>IF('(入力①) 基本情報入力シート'!E48="","",'(入力①) 基本情報入力シート'!E48)</f>
        <v/>
      </c>
      <c r="E27" s="804" t="str">
        <f>IF('(入力①) 基本情報入力シート'!F48="","",'(入力①) 基本情報入力シート'!F48)</f>
        <v/>
      </c>
      <c r="F27" s="804" t="str">
        <f>IF('(入力①) 基本情報入力シート'!G48="","",'(入力①) 基本情報入力シート'!G48)</f>
        <v/>
      </c>
      <c r="G27" s="804" t="str">
        <f>IF('(入力①) 基本情報入力シート'!H48="","",'(入力①) 基本情報入力シート'!H48)</f>
        <v/>
      </c>
      <c r="H27" s="804" t="str">
        <f>IF('(入力①) 基本情報入力シート'!I48="","",'(入力①) 基本情報入力シート'!I48)</f>
        <v/>
      </c>
      <c r="I27" s="804" t="str">
        <f>IF('(入力①) 基本情報入力シート'!J48="","",'(入力①) 基本情報入力シート'!J48)</f>
        <v/>
      </c>
      <c r="J27" s="804" t="str">
        <f>IF('(入力①) 基本情報入力シート'!K48="","",'(入力①) 基本情報入力シート'!K48)</f>
        <v/>
      </c>
      <c r="K27" s="805" t="str">
        <f>IF('(入力①) 基本情報入力シート'!L48="","",'(入力①) 基本情報入力シート'!L48)</f>
        <v/>
      </c>
      <c r="L27" s="806" t="str">
        <f>IF('(入力①) 基本情報入力シート'!M48="","",'(入力①) 基本情報入力シート'!M48)</f>
        <v/>
      </c>
      <c r="M27" s="806" t="str">
        <f>IF('(入力①) 基本情報入力シート'!R48="","",'(入力①) 基本情報入力シート'!R48)</f>
        <v/>
      </c>
      <c r="N27" s="806" t="str">
        <f>IF('(入力①) 基本情報入力シート'!W48="","",'(入力①) 基本情報入力シート'!W48)</f>
        <v/>
      </c>
      <c r="O27" s="598" t="str">
        <f>IF('(入力①) 基本情報入力シート'!X48="","",'(入力①) 基本情報入力シート'!X48)</f>
        <v/>
      </c>
      <c r="P27" s="599" t="str">
        <f>IF('(入力①) 基本情報入力シート'!Y48="","",'(入力①) 基本情報入力シート'!Y48)</f>
        <v/>
      </c>
      <c r="Q27" s="742"/>
      <c r="R27" s="770" t="str">
        <f>IF('(入力①) 基本情報入力シート'!Z48="","",'(入力①) 基本情報入力シート'!Z48)</f>
        <v/>
      </c>
      <c r="S27" s="779" t="str">
        <f>IF('(入力①) 基本情報入力シート'!AA48="","",'(入力①) 基本情報入力シート'!AA48)</f>
        <v/>
      </c>
      <c r="T27" s="726"/>
      <c r="U27" s="728" t="str">
        <f>IF(P27="","",VLOOKUP(P27,【参考】数式用2!$A$3:$C$36,3,FALSE))</f>
        <v/>
      </c>
      <c r="V27" s="603" t="s">
        <v>172</v>
      </c>
      <c r="W27" s="601"/>
      <c r="X27" s="600" t="s">
        <v>173</v>
      </c>
      <c r="Y27" s="601"/>
      <c r="Z27" s="602" t="s">
        <v>174</v>
      </c>
      <c r="AA27" s="601"/>
      <c r="AB27" s="603" t="s">
        <v>173</v>
      </c>
      <c r="AC27" s="601"/>
      <c r="AD27" s="603" t="s">
        <v>175</v>
      </c>
      <c r="AE27" s="604" t="s">
        <v>176</v>
      </c>
      <c r="AF27" s="605" t="str">
        <f t="shared" si="1"/>
        <v/>
      </c>
      <c r="AG27" s="606" t="s">
        <v>177</v>
      </c>
      <c r="AH27" s="607" t="str">
        <f t="shared" si="0"/>
        <v/>
      </c>
      <c r="AI27" s="772"/>
      <c r="AJ27" s="773"/>
      <c r="AK27" s="772"/>
      <c r="AL27" s="775"/>
    </row>
    <row r="28" spans="1:38" ht="36.75" customHeight="1">
      <c r="A28" s="598">
        <f t="shared" si="2"/>
        <v>17</v>
      </c>
      <c r="B28" s="803" t="str">
        <f>IF('(入力①) 基本情報入力シート'!C49="","",'(入力①) 基本情報入力シート'!C49)</f>
        <v/>
      </c>
      <c r="C28" s="804" t="str">
        <f>IF('(入力①) 基本情報入力シート'!D49="","",'(入力①) 基本情報入力シート'!D49)</f>
        <v/>
      </c>
      <c r="D28" s="804" t="str">
        <f>IF('(入力①) 基本情報入力シート'!E49="","",'(入力①) 基本情報入力シート'!E49)</f>
        <v/>
      </c>
      <c r="E28" s="804" t="str">
        <f>IF('(入力①) 基本情報入力シート'!F49="","",'(入力①) 基本情報入力シート'!F49)</f>
        <v/>
      </c>
      <c r="F28" s="804" t="str">
        <f>IF('(入力①) 基本情報入力シート'!G49="","",'(入力①) 基本情報入力シート'!G49)</f>
        <v/>
      </c>
      <c r="G28" s="804" t="str">
        <f>IF('(入力①) 基本情報入力シート'!H49="","",'(入力①) 基本情報入力シート'!H49)</f>
        <v/>
      </c>
      <c r="H28" s="804" t="str">
        <f>IF('(入力①) 基本情報入力シート'!I49="","",'(入力①) 基本情報入力シート'!I49)</f>
        <v/>
      </c>
      <c r="I28" s="804" t="str">
        <f>IF('(入力①) 基本情報入力シート'!J49="","",'(入力①) 基本情報入力シート'!J49)</f>
        <v/>
      </c>
      <c r="J28" s="804" t="str">
        <f>IF('(入力①) 基本情報入力シート'!K49="","",'(入力①) 基本情報入力シート'!K49)</f>
        <v/>
      </c>
      <c r="K28" s="805" t="str">
        <f>IF('(入力①) 基本情報入力シート'!L49="","",'(入力①) 基本情報入力シート'!L49)</f>
        <v/>
      </c>
      <c r="L28" s="806" t="str">
        <f>IF('(入力①) 基本情報入力シート'!M49="","",'(入力①) 基本情報入力シート'!M49)</f>
        <v/>
      </c>
      <c r="M28" s="806" t="str">
        <f>IF('(入力①) 基本情報入力シート'!R49="","",'(入力①) 基本情報入力シート'!R49)</f>
        <v/>
      </c>
      <c r="N28" s="806" t="str">
        <f>IF('(入力①) 基本情報入力シート'!W49="","",'(入力①) 基本情報入力シート'!W49)</f>
        <v/>
      </c>
      <c r="O28" s="598" t="str">
        <f>IF('(入力①) 基本情報入力シート'!X49="","",'(入力①) 基本情報入力シート'!X49)</f>
        <v/>
      </c>
      <c r="P28" s="599" t="str">
        <f>IF('(入力①) 基本情報入力シート'!Y49="","",'(入力①) 基本情報入力シート'!Y49)</f>
        <v/>
      </c>
      <c r="Q28" s="742"/>
      <c r="R28" s="770" t="str">
        <f>IF('(入力①) 基本情報入力シート'!Z49="","",'(入力①) 基本情報入力シート'!Z49)</f>
        <v/>
      </c>
      <c r="S28" s="779" t="str">
        <f>IF('(入力①) 基本情報入力シート'!AA49="","",'(入力①) 基本情報入力シート'!AA49)</f>
        <v/>
      </c>
      <c r="T28" s="726"/>
      <c r="U28" s="728" t="str">
        <f>IF(P28="","",VLOOKUP(P28,【参考】数式用2!$A$3:$C$36,3,FALSE))</f>
        <v/>
      </c>
      <c r="V28" s="603" t="s">
        <v>172</v>
      </c>
      <c r="W28" s="601"/>
      <c r="X28" s="600" t="s">
        <v>173</v>
      </c>
      <c r="Y28" s="601"/>
      <c r="Z28" s="602" t="s">
        <v>174</v>
      </c>
      <c r="AA28" s="601"/>
      <c r="AB28" s="603" t="s">
        <v>173</v>
      </c>
      <c r="AC28" s="601"/>
      <c r="AD28" s="603" t="s">
        <v>175</v>
      </c>
      <c r="AE28" s="604" t="s">
        <v>176</v>
      </c>
      <c r="AF28" s="605" t="str">
        <f t="shared" si="1"/>
        <v/>
      </c>
      <c r="AG28" s="606" t="s">
        <v>177</v>
      </c>
      <c r="AH28" s="607" t="str">
        <f t="shared" si="0"/>
        <v/>
      </c>
      <c r="AI28" s="772"/>
      <c r="AJ28" s="773"/>
      <c r="AK28" s="772"/>
      <c r="AL28" s="775"/>
    </row>
    <row r="29" spans="1:38" ht="36.75" customHeight="1">
      <c r="A29" s="598">
        <f t="shared" si="2"/>
        <v>18</v>
      </c>
      <c r="B29" s="803" t="str">
        <f>IF('(入力①) 基本情報入力シート'!C50="","",'(入力①) 基本情報入力シート'!C50)</f>
        <v/>
      </c>
      <c r="C29" s="804" t="str">
        <f>IF('(入力①) 基本情報入力シート'!D50="","",'(入力①) 基本情報入力シート'!D50)</f>
        <v/>
      </c>
      <c r="D29" s="804" t="str">
        <f>IF('(入力①) 基本情報入力シート'!E50="","",'(入力①) 基本情報入力シート'!E50)</f>
        <v/>
      </c>
      <c r="E29" s="804" t="str">
        <f>IF('(入力①) 基本情報入力シート'!F50="","",'(入力①) 基本情報入力シート'!F50)</f>
        <v/>
      </c>
      <c r="F29" s="804" t="str">
        <f>IF('(入力①) 基本情報入力シート'!G50="","",'(入力①) 基本情報入力シート'!G50)</f>
        <v/>
      </c>
      <c r="G29" s="804" t="str">
        <f>IF('(入力①) 基本情報入力シート'!H50="","",'(入力①) 基本情報入力シート'!H50)</f>
        <v/>
      </c>
      <c r="H29" s="804" t="str">
        <f>IF('(入力①) 基本情報入力シート'!I50="","",'(入力①) 基本情報入力シート'!I50)</f>
        <v/>
      </c>
      <c r="I29" s="804" t="str">
        <f>IF('(入力①) 基本情報入力シート'!J50="","",'(入力①) 基本情報入力シート'!J50)</f>
        <v/>
      </c>
      <c r="J29" s="804" t="str">
        <f>IF('(入力①) 基本情報入力シート'!K50="","",'(入力①) 基本情報入力シート'!K50)</f>
        <v/>
      </c>
      <c r="K29" s="805" t="str">
        <f>IF('(入力①) 基本情報入力シート'!L50="","",'(入力①) 基本情報入力シート'!L50)</f>
        <v/>
      </c>
      <c r="L29" s="806" t="str">
        <f>IF('(入力①) 基本情報入力シート'!M50="","",'(入力①) 基本情報入力シート'!M50)</f>
        <v/>
      </c>
      <c r="M29" s="806" t="str">
        <f>IF('(入力①) 基本情報入力シート'!R50="","",'(入力①) 基本情報入力シート'!R50)</f>
        <v/>
      </c>
      <c r="N29" s="806" t="str">
        <f>IF('(入力①) 基本情報入力シート'!W50="","",'(入力①) 基本情報入力シート'!W50)</f>
        <v/>
      </c>
      <c r="O29" s="598" t="str">
        <f>IF('(入力①) 基本情報入力シート'!X50="","",'(入力①) 基本情報入力シート'!X50)</f>
        <v/>
      </c>
      <c r="P29" s="599" t="str">
        <f>IF('(入力①) 基本情報入力シート'!Y50="","",'(入力①) 基本情報入力シート'!Y50)</f>
        <v/>
      </c>
      <c r="Q29" s="742"/>
      <c r="R29" s="770" t="str">
        <f>IF('(入力①) 基本情報入力シート'!Z50="","",'(入力①) 基本情報入力シート'!Z50)</f>
        <v/>
      </c>
      <c r="S29" s="779" t="str">
        <f>IF('(入力①) 基本情報入力シート'!AA50="","",'(入力①) 基本情報入力シート'!AA50)</f>
        <v/>
      </c>
      <c r="T29" s="726"/>
      <c r="U29" s="728" t="str">
        <f>IF(P29="","",VLOOKUP(P29,【参考】数式用2!$A$3:$C$36,3,FALSE))</f>
        <v/>
      </c>
      <c r="V29" s="603" t="s">
        <v>172</v>
      </c>
      <c r="W29" s="601"/>
      <c r="X29" s="600" t="s">
        <v>173</v>
      </c>
      <c r="Y29" s="601"/>
      <c r="Z29" s="602" t="s">
        <v>174</v>
      </c>
      <c r="AA29" s="601"/>
      <c r="AB29" s="603" t="s">
        <v>173</v>
      </c>
      <c r="AC29" s="601"/>
      <c r="AD29" s="603" t="s">
        <v>175</v>
      </c>
      <c r="AE29" s="604" t="s">
        <v>176</v>
      </c>
      <c r="AF29" s="605" t="str">
        <f t="shared" si="1"/>
        <v/>
      </c>
      <c r="AG29" s="606" t="s">
        <v>177</v>
      </c>
      <c r="AH29" s="607" t="str">
        <f t="shared" si="0"/>
        <v/>
      </c>
      <c r="AI29" s="772"/>
      <c r="AJ29" s="773"/>
      <c r="AK29" s="772"/>
      <c r="AL29" s="775"/>
    </row>
    <row r="30" spans="1:38" ht="36.75" customHeight="1">
      <c r="A30" s="598">
        <f t="shared" si="2"/>
        <v>19</v>
      </c>
      <c r="B30" s="803" t="str">
        <f>IF('(入力①) 基本情報入力シート'!C51="","",'(入力①) 基本情報入力シート'!C51)</f>
        <v/>
      </c>
      <c r="C30" s="804" t="str">
        <f>IF('(入力①) 基本情報入力シート'!D51="","",'(入力①) 基本情報入力シート'!D51)</f>
        <v/>
      </c>
      <c r="D30" s="804" t="str">
        <f>IF('(入力①) 基本情報入力シート'!E51="","",'(入力①) 基本情報入力シート'!E51)</f>
        <v/>
      </c>
      <c r="E30" s="804" t="str">
        <f>IF('(入力①) 基本情報入力シート'!F51="","",'(入力①) 基本情報入力シート'!F51)</f>
        <v/>
      </c>
      <c r="F30" s="804" t="str">
        <f>IF('(入力①) 基本情報入力シート'!G51="","",'(入力①) 基本情報入力シート'!G51)</f>
        <v/>
      </c>
      <c r="G30" s="804" t="str">
        <f>IF('(入力①) 基本情報入力シート'!H51="","",'(入力①) 基本情報入力シート'!H51)</f>
        <v/>
      </c>
      <c r="H30" s="804" t="str">
        <f>IF('(入力①) 基本情報入力シート'!I51="","",'(入力①) 基本情報入力シート'!I51)</f>
        <v/>
      </c>
      <c r="I30" s="804" t="str">
        <f>IF('(入力①) 基本情報入力シート'!J51="","",'(入力①) 基本情報入力シート'!J51)</f>
        <v/>
      </c>
      <c r="J30" s="804" t="str">
        <f>IF('(入力①) 基本情報入力シート'!K51="","",'(入力①) 基本情報入力シート'!K51)</f>
        <v/>
      </c>
      <c r="K30" s="805" t="str">
        <f>IF('(入力①) 基本情報入力シート'!L51="","",'(入力①) 基本情報入力シート'!L51)</f>
        <v/>
      </c>
      <c r="L30" s="806" t="str">
        <f>IF('(入力①) 基本情報入力シート'!M51="","",'(入力①) 基本情報入力シート'!M51)</f>
        <v/>
      </c>
      <c r="M30" s="806" t="str">
        <f>IF('(入力①) 基本情報入力シート'!R51="","",'(入力①) 基本情報入力シート'!R51)</f>
        <v/>
      </c>
      <c r="N30" s="806" t="str">
        <f>IF('(入力①) 基本情報入力シート'!W51="","",'(入力①) 基本情報入力シート'!W51)</f>
        <v/>
      </c>
      <c r="O30" s="598" t="str">
        <f>IF('(入力①) 基本情報入力シート'!X51="","",'(入力①) 基本情報入力シート'!X51)</f>
        <v/>
      </c>
      <c r="P30" s="599" t="str">
        <f>IF('(入力①) 基本情報入力シート'!Y51="","",'(入力①) 基本情報入力シート'!Y51)</f>
        <v/>
      </c>
      <c r="Q30" s="742"/>
      <c r="R30" s="770" t="str">
        <f>IF('(入力①) 基本情報入力シート'!Z51="","",'(入力①) 基本情報入力シート'!Z51)</f>
        <v/>
      </c>
      <c r="S30" s="779" t="str">
        <f>IF('(入力①) 基本情報入力シート'!AA51="","",'(入力①) 基本情報入力シート'!AA51)</f>
        <v/>
      </c>
      <c r="T30" s="726"/>
      <c r="U30" s="728" t="str">
        <f>IF(P30="","",VLOOKUP(P30,【参考】数式用2!$A$3:$C$36,3,FALSE))</f>
        <v/>
      </c>
      <c r="V30" s="603" t="s">
        <v>172</v>
      </c>
      <c r="W30" s="601"/>
      <c r="X30" s="600" t="s">
        <v>173</v>
      </c>
      <c r="Y30" s="601"/>
      <c r="Z30" s="602" t="s">
        <v>174</v>
      </c>
      <c r="AA30" s="601"/>
      <c r="AB30" s="603" t="s">
        <v>173</v>
      </c>
      <c r="AC30" s="601"/>
      <c r="AD30" s="603" t="s">
        <v>175</v>
      </c>
      <c r="AE30" s="604" t="s">
        <v>176</v>
      </c>
      <c r="AF30" s="605" t="str">
        <f t="shared" si="1"/>
        <v/>
      </c>
      <c r="AG30" s="606" t="s">
        <v>177</v>
      </c>
      <c r="AH30" s="607" t="str">
        <f t="shared" si="0"/>
        <v/>
      </c>
      <c r="AI30" s="772"/>
      <c r="AJ30" s="773"/>
      <c r="AK30" s="772"/>
      <c r="AL30" s="775"/>
    </row>
    <row r="31" spans="1:38" ht="36.75" customHeight="1">
      <c r="A31" s="598">
        <f t="shared" si="2"/>
        <v>20</v>
      </c>
      <c r="B31" s="803" t="str">
        <f>IF('(入力①) 基本情報入力シート'!C52="","",'(入力①) 基本情報入力シート'!C52)</f>
        <v/>
      </c>
      <c r="C31" s="804" t="str">
        <f>IF('(入力①) 基本情報入力シート'!D52="","",'(入力①) 基本情報入力シート'!D52)</f>
        <v/>
      </c>
      <c r="D31" s="804" t="str">
        <f>IF('(入力①) 基本情報入力シート'!E52="","",'(入力①) 基本情報入力シート'!E52)</f>
        <v/>
      </c>
      <c r="E31" s="804" t="str">
        <f>IF('(入力①) 基本情報入力シート'!F52="","",'(入力①) 基本情報入力シート'!F52)</f>
        <v/>
      </c>
      <c r="F31" s="804" t="str">
        <f>IF('(入力①) 基本情報入力シート'!G52="","",'(入力①) 基本情報入力シート'!G52)</f>
        <v/>
      </c>
      <c r="G31" s="804" t="str">
        <f>IF('(入力①) 基本情報入力シート'!H52="","",'(入力①) 基本情報入力シート'!H52)</f>
        <v/>
      </c>
      <c r="H31" s="804" t="str">
        <f>IF('(入力①) 基本情報入力シート'!I52="","",'(入力①) 基本情報入力シート'!I52)</f>
        <v/>
      </c>
      <c r="I31" s="804" t="str">
        <f>IF('(入力①) 基本情報入力シート'!J52="","",'(入力①) 基本情報入力シート'!J52)</f>
        <v/>
      </c>
      <c r="J31" s="804" t="str">
        <f>IF('(入力①) 基本情報入力シート'!K52="","",'(入力①) 基本情報入力シート'!K52)</f>
        <v/>
      </c>
      <c r="K31" s="805" t="str">
        <f>IF('(入力①) 基本情報入力シート'!L52="","",'(入力①) 基本情報入力シート'!L52)</f>
        <v/>
      </c>
      <c r="L31" s="806" t="str">
        <f>IF('(入力①) 基本情報入力シート'!M52="","",'(入力①) 基本情報入力シート'!M52)</f>
        <v/>
      </c>
      <c r="M31" s="806" t="str">
        <f>IF('(入力①) 基本情報入力シート'!R52="","",'(入力①) 基本情報入力シート'!R52)</f>
        <v/>
      </c>
      <c r="N31" s="806" t="str">
        <f>IF('(入力①) 基本情報入力シート'!W52="","",'(入力①) 基本情報入力シート'!W52)</f>
        <v/>
      </c>
      <c r="O31" s="598" t="str">
        <f>IF('(入力①) 基本情報入力シート'!X52="","",'(入力①) 基本情報入力シート'!X52)</f>
        <v/>
      </c>
      <c r="P31" s="599" t="str">
        <f>IF('(入力①) 基本情報入力シート'!Y52="","",'(入力①) 基本情報入力シート'!Y52)</f>
        <v/>
      </c>
      <c r="Q31" s="742"/>
      <c r="R31" s="770" t="str">
        <f>IF('(入力①) 基本情報入力シート'!Z52="","",'(入力①) 基本情報入力シート'!Z52)</f>
        <v/>
      </c>
      <c r="S31" s="779" t="str">
        <f>IF('(入力①) 基本情報入力シート'!AA52="","",'(入力①) 基本情報入力シート'!AA52)</f>
        <v/>
      </c>
      <c r="T31" s="726"/>
      <c r="U31" s="728" t="str">
        <f>IF(P31="","",VLOOKUP(P31,【参考】数式用2!$A$3:$C$36,3,FALSE))</f>
        <v/>
      </c>
      <c r="V31" s="603" t="s">
        <v>172</v>
      </c>
      <c r="W31" s="601"/>
      <c r="X31" s="600" t="s">
        <v>173</v>
      </c>
      <c r="Y31" s="601"/>
      <c r="Z31" s="602" t="s">
        <v>174</v>
      </c>
      <c r="AA31" s="601"/>
      <c r="AB31" s="603" t="s">
        <v>173</v>
      </c>
      <c r="AC31" s="601"/>
      <c r="AD31" s="603" t="s">
        <v>175</v>
      </c>
      <c r="AE31" s="604" t="s">
        <v>176</v>
      </c>
      <c r="AF31" s="605" t="str">
        <f t="shared" si="1"/>
        <v/>
      </c>
      <c r="AG31" s="606" t="s">
        <v>177</v>
      </c>
      <c r="AH31" s="607" t="str">
        <f t="shared" si="0"/>
        <v/>
      </c>
      <c r="AI31" s="772"/>
      <c r="AJ31" s="773"/>
      <c r="AK31" s="773"/>
      <c r="AL31" s="775"/>
    </row>
    <row r="32" spans="1:38" ht="36.75" customHeight="1">
      <c r="A32" s="598">
        <f t="shared" si="2"/>
        <v>21</v>
      </c>
      <c r="B32" s="803" t="str">
        <f>IF('(入力①) 基本情報入力シート'!C53="","",'(入力①) 基本情報入力シート'!C53)</f>
        <v/>
      </c>
      <c r="C32" s="804" t="str">
        <f>IF('(入力①) 基本情報入力シート'!D53="","",'(入力①) 基本情報入力シート'!D53)</f>
        <v/>
      </c>
      <c r="D32" s="804" t="str">
        <f>IF('(入力①) 基本情報入力シート'!E53="","",'(入力①) 基本情報入力シート'!E53)</f>
        <v/>
      </c>
      <c r="E32" s="804" t="str">
        <f>IF('(入力①) 基本情報入力シート'!F53="","",'(入力①) 基本情報入力シート'!F53)</f>
        <v/>
      </c>
      <c r="F32" s="804" t="str">
        <f>IF('(入力①) 基本情報入力シート'!G53="","",'(入力①) 基本情報入力シート'!G53)</f>
        <v/>
      </c>
      <c r="G32" s="804" t="str">
        <f>IF('(入力①) 基本情報入力シート'!H53="","",'(入力①) 基本情報入力シート'!H53)</f>
        <v/>
      </c>
      <c r="H32" s="804" t="str">
        <f>IF('(入力①) 基本情報入力シート'!I53="","",'(入力①) 基本情報入力シート'!I53)</f>
        <v/>
      </c>
      <c r="I32" s="804" t="str">
        <f>IF('(入力①) 基本情報入力シート'!J53="","",'(入力①) 基本情報入力シート'!J53)</f>
        <v/>
      </c>
      <c r="J32" s="804" t="str">
        <f>IF('(入力①) 基本情報入力シート'!K53="","",'(入力①) 基本情報入力シート'!K53)</f>
        <v/>
      </c>
      <c r="K32" s="805" t="str">
        <f>IF('(入力①) 基本情報入力シート'!L53="","",'(入力①) 基本情報入力シート'!L53)</f>
        <v/>
      </c>
      <c r="L32" s="806" t="str">
        <f>IF('(入力①) 基本情報入力シート'!M53="","",'(入力①) 基本情報入力シート'!M53)</f>
        <v/>
      </c>
      <c r="M32" s="806" t="str">
        <f>IF('(入力①) 基本情報入力シート'!R53="","",'(入力①) 基本情報入力シート'!R53)</f>
        <v/>
      </c>
      <c r="N32" s="806" t="str">
        <f>IF('(入力①) 基本情報入力シート'!W53="","",'(入力①) 基本情報入力シート'!W53)</f>
        <v/>
      </c>
      <c r="O32" s="598" t="str">
        <f>IF('(入力①) 基本情報入力シート'!X53="","",'(入力①) 基本情報入力シート'!X53)</f>
        <v/>
      </c>
      <c r="P32" s="599" t="str">
        <f>IF('(入力①) 基本情報入力シート'!Y53="","",'(入力①) 基本情報入力シート'!Y53)</f>
        <v/>
      </c>
      <c r="Q32" s="742"/>
      <c r="R32" s="770" t="str">
        <f>IF('(入力①) 基本情報入力シート'!Z53="","",'(入力①) 基本情報入力シート'!Z53)</f>
        <v/>
      </c>
      <c r="S32" s="779" t="str">
        <f>IF('(入力①) 基本情報入力シート'!AA53="","",'(入力①) 基本情報入力シート'!AA53)</f>
        <v/>
      </c>
      <c r="T32" s="726"/>
      <c r="U32" s="728" t="str">
        <f>IF(P32="","",VLOOKUP(P32,【参考】数式用2!$A$3:$C$36,3,FALSE))</f>
        <v/>
      </c>
      <c r="V32" s="603" t="s">
        <v>172</v>
      </c>
      <c r="W32" s="601"/>
      <c r="X32" s="600" t="s">
        <v>173</v>
      </c>
      <c r="Y32" s="601"/>
      <c r="Z32" s="602" t="s">
        <v>174</v>
      </c>
      <c r="AA32" s="601"/>
      <c r="AB32" s="603" t="s">
        <v>173</v>
      </c>
      <c r="AC32" s="601"/>
      <c r="AD32" s="603" t="s">
        <v>175</v>
      </c>
      <c r="AE32" s="604" t="s">
        <v>176</v>
      </c>
      <c r="AF32" s="605" t="str">
        <f t="shared" si="1"/>
        <v/>
      </c>
      <c r="AG32" s="606" t="s">
        <v>177</v>
      </c>
      <c r="AH32" s="607" t="str">
        <f t="shared" si="0"/>
        <v/>
      </c>
      <c r="AI32" s="772"/>
      <c r="AJ32" s="773"/>
      <c r="AK32" s="773"/>
      <c r="AL32" s="775"/>
    </row>
    <row r="33" spans="1:38" ht="36.75" customHeight="1">
      <c r="A33" s="598">
        <f t="shared" si="2"/>
        <v>22</v>
      </c>
      <c r="B33" s="803" t="str">
        <f>IF('(入力①) 基本情報入力シート'!C54="","",'(入力①) 基本情報入力シート'!C54)</f>
        <v/>
      </c>
      <c r="C33" s="804" t="str">
        <f>IF('(入力①) 基本情報入力シート'!D54="","",'(入力①) 基本情報入力シート'!D54)</f>
        <v/>
      </c>
      <c r="D33" s="804" t="str">
        <f>IF('(入力①) 基本情報入力シート'!E54="","",'(入力①) 基本情報入力シート'!E54)</f>
        <v/>
      </c>
      <c r="E33" s="804" t="str">
        <f>IF('(入力①) 基本情報入力シート'!F54="","",'(入力①) 基本情報入力シート'!F54)</f>
        <v/>
      </c>
      <c r="F33" s="804" t="str">
        <f>IF('(入力①) 基本情報入力シート'!G54="","",'(入力①) 基本情報入力シート'!G54)</f>
        <v/>
      </c>
      <c r="G33" s="804" t="str">
        <f>IF('(入力①) 基本情報入力シート'!H54="","",'(入力①) 基本情報入力シート'!H54)</f>
        <v/>
      </c>
      <c r="H33" s="804" t="str">
        <f>IF('(入力①) 基本情報入力シート'!I54="","",'(入力①) 基本情報入力シート'!I54)</f>
        <v/>
      </c>
      <c r="I33" s="804" t="str">
        <f>IF('(入力①) 基本情報入力シート'!J54="","",'(入力①) 基本情報入力シート'!J54)</f>
        <v/>
      </c>
      <c r="J33" s="804" t="str">
        <f>IF('(入力①) 基本情報入力シート'!K54="","",'(入力①) 基本情報入力シート'!K54)</f>
        <v/>
      </c>
      <c r="K33" s="805" t="str">
        <f>IF('(入力①) 基本情報入力シート'!L54="","",'(入力①) 基本情報入力シート'!L54)</f>
        <v/>
      </c>
      <c r="L33" s="806" t="str">
        <f>IF('(入力①) 基本情報入力シート'!M54="","",'(入力①) 基本情報入力シート'!M54)</f>
        <v/>
      </c>
      <c r="M33" s="806" t="str">
        <f>IF('(入力①) 基本情報入力シート'!R54="","",'(入力①) 基本情報入力シート'!R54)</f>
        <v/>
      </c>
      <c r="N33" s="806" t="str">
        <f>IF('(入力①) 基本情報入力シート'!W54="","",'(入力①) 基本情報入力シート'!W54)</f>
        <v/>
      </c>
      <c r="O33" s="598" t="str">
        <f>IF('(入力①) 基本情報入力シート'!X54="","",'(入力①) 基本情報入力シート'!X54)</f>
        <v/>
      </c>
      <c r="P33" s="599" t="str">
        <f>IF('(入力①) 基本情報入力シート'!Y54="","",'(入力①) 基本情報入力シート'!Y54)</f>
        <v/>
      </c>
      <c r="Q33" s="742"/>
      <c r="R33" s="770" t="str">
        <f>IF('(入力①) 基本情報入力シート'!Z54="","",'(入力①) 基本情報入力シート'!Z54)</f>
        <v/>
      </c>
      <c r="S33" s="779" t="str">
        <f>IF('(入力①) 基本情報入力シート'!AA54="","",'(入力①) 基本情報入力シート'!AA54)</f>
        <v/>
      </c>
      <c r="T33" s="726"/>
      <c r="U33" s="728" t="str">
        <f>IF(P33="","",VLOOKUP(P33,【参考】数式用2!$A$3:$C$36,3,FALSE))</f>
        <v/>
      </c>
      <c r="V33" s="603" t="s">
        <v>172</v>
      </c>
      <c r="W33" s="601"/>
      <c r="X33" s="600" t="s">
        <v>173</v>
      </c>
      <c r="Y33" s="601"/>
      <c r="Z33" s="602" t="s">
        <v>174</v>
      </c>
      <c r="AA33" s="601"/>
      <c r="AB33" s="603" t="s">
        <v>173</v>
      </c>
      <c r="AC33" s="601"/>
      <c r="AD33" s="603" t="s">
        <v>175</v>
      </c>
      <c r="AE33" s="604" t="s">
        <v>176</v>
      </c>
      <c r="AF33" s="605" t="str">
        <f t="shared" si="1"/>
        <v/>
      </c>
      <c r="AG33" s="606" t="s">
        <v>177</v>
      </c>
      <c r="AH33" s="607" t="str">
        <f t="shared" si="0"/>
        <v/>
      </c>
      <c r="AI33" s="772"/>
      <c r="AJ33" s="773"/>
      <c r="AK33" s="773"/>
      <c r="AL33" s="775"/>
    </row>
    <row r="34" spans="1:38" ht="36.75" customHeight="1">
      <c r="A34" s="598">
        <f t="shared" si="2"/>
        <v>23</v>
      </c>
      <c r="B34" s="803" t="str">
        <f>IF('(入力①) 基本情報入力シート'!C55="","",'(入力①) 基本情報入力シート'!C55)</f>
        <v/>
      </c>
      <c r="C34" s="804" t="str">
        <f>IF('(入力①) 基本情報入力シート'!D55="","",'(入力①) 基本情報入力シート'!D55)</f>
        <v/>
      </c>
      <c r="D34" s="804" t="str">
        <f>IF('(入力①) 基本情報入力シート'!E55="","",'(入力①) 基本情報入力シート'!E55)</f>
        <v/>
      </c>
      <c r="E34" s="804" t="str">
        <f>IF('(入力①) 基本情報入力シート'!F55="","",'(入力①) 基本情報入力シート'!F55)</f>
        <v/>
      </c>
      <c r="F34" s="804" t="str">
        <f>IF('(入力①) 基本情報入力シート'!G55="","",'(入力①) 基本情報入力シート'!G55)</f>
        <v/>
      </c>
      <c r="G34" s="804" t="str">
        <f>IF('(入力①) 基本情報入力シート'!H55="","",'(入力①) 基本情報入力シート'!H55)</f>
        <v/>
      </c>
      <c r="H34" s="804" t="str">
        <f>IF('(入力①) 基本情報入力シート'!I55="","",'(入力①) 基本情報入力シート'!I55)</f>
        <v/>
      </c>
      <c r="I34" s="804" t="str">
        <f>IF('(入力①) 基本情報入力シート'!J55="","",'(入力①) 基本情報入力シート'!J55)</f>
        <v/>
      </c>
      <c r="J34" s="804" t="str">
        <f>IF('(入力①) 基本情報入力シート'!K55="","",'(入力①) 基本情報入力シート'!K55)</f>
        <v/>
      </c>
      <c r="K34" s="805" t="str">
        <f>IF('(入力①) 基本情報入力シート'!L55="","",'(入力①) 基本情報入力シート'!L55)</f>
        <v/>
      </c>
      <c r="L34" s="806" t="str">
        <f>IF('(入力①) 基本情報入力シート'!M55="","",'(入力①) 基本情報入力シート'!M55)</f>
        <v/>
      </c>
      <c r="M34" s="806" t="str">
        <f>IF('(入力①) 基本情報入力シート'!R55="","",'(入力①) 基本情報入力シート'!R55)</f>
        <v/>
      </c>
      <c r="N34" s="806" t="str">
        <f>IF('(入力①) 基本情報入力シート'!W55="","",'(入力①) 基本情報入力シート'!W55)</f>
        <v/>
      </c>
      <c r="O34" s="598" t="str">
        <f>IF('(入力①) 基本情報入力シート'!X55="","",'(入力①) 基本情報入力シート'!X55)</f>
        <v/>
      </c>
      <c r="P34" s="599" t="str">
        <f>IF('(入力①) 基本情報入力シート'!Y55="","",'(入力①) 基本情報入力シート'!Y55)</f>
        <v/>
      </c>
      <c r="Q34" s="742"/>
      <c r="R34" s="770" t="str">
        <f>IF('(入力①) 基本情報入力シート'!Z55="","",'(入力①) 基本情報入力シート'!Z55)</f>
        <v/>
      </c>
      <c r="S34" s="779" t="str">
        <f>IF('(入力①) 基本情報入力シート'!AA55="","",'(入力①) 基本情報入力シート'!AA55)</f>
        <v/>
      </c>
      <c r="T34" s="726"/>
      <c r="U34" s="728" t="str">
        <f>IF(P34="","",VLOOKUP(P34,【参考】数式用2!$A$3:$C$36,3,FALSE))</f>
        <v/>
      </c>
      <c r="V34" s="603" t="s">
        <v>172</v>
      </c>
      <c r="W34" s="601"/>
      <c r="X34" s="600" t="s">
        <v>173</v>
      </c>
      <c r="Y34" s="601"/>
      <c r="Z34" s="602" t="s">
        <v>174</v>
      </c>
      <c r="AA34" s="601"/>
      <c r="AB34" s="603" t="s">
        <v>173</v>
      </c>
      <c r="AC34" s="601"/>
      <c r="AD34" s="603" t="s">
        <v>175</v>
      </c>
      <c r="AE34" s="604" t="s">
        <v>176</v>
      </c>
      <c r="AF34" s="605" t="str">
        <f t="shared" si="1"/>
        <v/>
      </c>
      <c r="AG34" s="606" t="s">
        <v>177</v>
      </c>
      <c r="AH34" s="607" t="str">
        <f t="shared" si="0"/>
        <v/>
      </c>
      <c r="AI34" s="772"/>
      <c r="AJ34" s="773"/>
      <c r="AK34" s="772"/>
      <c r="AL34" s="775"/>
    </row>
    <row r="35" spans="1:38" ht="36.75" customHeight="1">
      <c r="A35" s="598">
        <f t="shared" si="2"/>
        <v>24</v>
      </c>
      <c r="B35" s="803" t="str">
        <f>IF('(入力①) 基本情報入力シート'!C56="","",'(入力①) 基本情報入力シート'!C56)</f>
        <v/>
      </c>
      <c r="C35" s="804" t="str">
        <f>IF('(入力①) 基本情報入力シート'!D56="","",'(入力①) 基本情報入力シート'!D56)</f>
        <v/>
      </c>
      <c r="D35" s="804" t="str">
        <f>IF('(入力①) 基本情報入力シート'!E56="","",'(入力①) 基本情報入力シート'!E56)</f>
        <v/>
      </c>
      <c r="E35" s="804" t="str">
        <f>IF('(入力①) 基本情報入力シート'!F56="","",'(入力①) 基本情報入力シート'!F56)</f>
        <v/>
      </c>
      <c r="F35" s="804" t="str">
        <f>IF('(入力①) 基本情報入力シート'!G56="","",'(入力①) 基本情報入力シート'!G56)</f>
        <v/>
      </c>
      <c r="G35" s="804" t="str">
        <f>IF('(入力①) 基本情報入力シート'!H56="","",'(入力①) 基本情報入力シート'!H56)</f>
        <v/>
      </c>
      <c r="H35" s="804" t="str">
        <f>IF('(入力①) 基本情報入力シート'!I56="","",'(入力①) 基本情報入力シート'!I56)</f>
        <v/>
      </c>
      <c r="I35" s="804" t="str">
        <f>IF('(入力①) 基本情報入力シート'!J56="","",'(入力①) 基本情報入力シート'!J56)</f>
        <v/>
      </c>
      <c r="J35" s="804" t="str">
        <f>IF('(入力①) 基本情報入力シート'!K56="","",'(入力①) 基本情報入力シート'!K56)</f>
        <v/>
      </c>
      <c r="K35" s="805" t="str">
        <f>IF('(入力①) 基本情報入力シート'!L56="","",'(入力①) 基本情報入力シート'!L56)</f>
        <v/>
      </c>
      <c r="L35" s="806" t="str">
        <f>IF('(入力①) 基本情報入力シート'!M56="","",'(入力①) 基本情報入力シート'!M56)</f>
        <v/>
      </c>
      <c r="M35" s="806" t="str">
        <f>IF('(入力①) 基本情報入力シート'!R56="","",'(入力①) 基本情報入力シート'!R56)</f>
        <v/>
      </c>
      <c r="N35" s="806" t="str">
        <f>IF('(入力①) 基本情報入力シート'!W56="","",'(入力①) 基本情報入力シート'!W56)</f>
        <v/>
      </c>
      <c r="O35" s="598" t="str">
        <f>IF('(入力①) 基本情報入力シート'!X56="","",'(入力①) 基本情報入力シート'!X56)</f>
        <v/>
      </c>
      <c r="P35" s="599" t="str">
        <f>IF('(入力①) 基本情報入力シート'!Y56="","",'(入力①) 基本情報入力シート'!Y56)</f>
        <v/>
      </c>
      <c r="Q35" s="742"/>
      <c r="R35" s="770" t="str">
        <f>IF('(入力①) 基本情報入力シート'!Z56="","",'(入力①) 基本情報入力シート'!Z56)</f>
        <v/>
      </c>
      <c r="S35" s="779" t="str">
        <f>IF('(入力①) 基本情報入力シート'!AA56="","",'(入力①) 基本情報入力シート'!AA56)</f>
        <v/>
      </c>
      <c r="T35" s="726"/>
      <c r="U35" s="728" t="str">
        <f>IF(P35="","",VLOOKUP(P35,【参考】数式用2!$A$3:$C$36,3,FALSE))</f>
        <v/>
      </c>
      <c r="V35" s="603" t="s">
        <v>172</v>
      </c>
      <c r="W35" s="601"/>
      <c r="X35" s="600" t="s">
        <v>173</v>
      </c>
      <c r="Y35" s="601"/>
      <c r="Z35" s="602" t="s">
        <v>174</v>
      </c>
      <c r="AA35" s="601"/>
      <c r="AB35" s="603" t="s">
        <v>173</v>
      </c>
      <c r="AC35" s="601"/>
      <c r="AD35" s="603" t="s">
        <v>175</v>
      </c>
      <c r="AE35" s="604" t="s">
        <v>176</v>
      </c>
      <c r="AF35" s="605" t="str">
        <f t="shared" si="1"/>
        <v/>
      </c>
      <c r="AG35" s="606" t="s">
        <v>177</v>
      </c>
      <c r="AH35" s="607" t="str">
        <f t="shared" si="0"/>
        <v/>
      </c>
      <c r="AI35" s="772"/>
      <c r="AJ35" s="773"/>
      <c r="AK35" s="772"/>
      <c r="AL35" s="775"/>
    </row>
    <row r="36" spans="1:38" ht="36.75" customHeight="1">
      <c r="A36" s="598">
        <f t="shared" si="2"/>
        <v>25</v>
      </c>
      <c r="B36" s="803" t="str">
        <f>IF('(入力①) 基本情報入力シート'!C57="","",'(入力①) 基本情報入力シート'!C57)</f>
        <v/>
      </c>
      <c r="C36" s="804" t="str">
        <f>IF('(入力①) 基本情報入力シート'!D57="","",'(入力①) 基本情報入力シート'!D57)</f>
        <v/>
      </c>
      <c r="D36" s="804" t="str">
        <f>IF('(入力①) 基本情報入力シート'!E57="","",'(入力①) 基本情報入力シート'!E57)</f>
        <v/>
      </c>
      <c r="E36" s="804" t="str">
        <f>IF('(入力①) 基本情報入力シート'!F57="","",'(入力①) 基本情報入力シート'!F57)</f>
        <v/>
      </c>
      <c r="F36" s="804" t="str">
        <f>IF('(入力①) 基本情報入力シート'!G57="","",'(入力①) 基本情報入力シート'!G57)</f>
        <v/>
      </c>
      <c r="G36" s="804" t="str">
        <f>IF('(入力①) 基本情報入力シート'!H57="","",'(入力①) 基本情報入力シート'!H57)</f>
        <v/>
      </c>
      <c r="H36" s="804" t="str">
        <f>IF('(入力①) 基本情報入力シート'!I57="","",'(入力①) 基本情報入力シート'!I57)</f>
        <v/>
      </c>
      <c r="I36" s="804" t="str">
        <f>IF('(入力①) 基本情報入力シート'!J57="","",'(入力①) 基本情報入力シート'!J57)</f>
        <v/>
      </c>
      <c r="J36" s="804" t="str">
        <f>IF('(入力①) 基本情報入力シート'!K57="","",'(入力①) 基本情報入力シート'!K57)</f>
        <v/>
      </c>
      <c r="K36" s="805" t="str">
        <f>IF('(入力①) 基本情報入力シート'!L57="","",'(入力①) 基本情報入力シート'!L57)</f>
        <v/>
      </c>
      <c r="L36" s="806" t="str">
        <f>IF('(入力①) 基本情報入力シート'!M57="","",'(入力①) 基本情報入力シート'!M57)</f>
        <v/>
      </c>
      <c r="M36" s="806" t="str">
        <f>IF('(入力①) 基本情報入力シート'!R57="","",'(入力①) 基本情報入力シート'!R57)</f>
        <v/>
      </c>
      <c r="N36" s="806" t="str">
        <f>IF('(入力①) 基本情報入力シート'!W57="","",'(入力①) 基本情報入力シート'!W57)</f>
        <v/>
      </c>
      <c r="O36" s="598" t="str">
        <f>IF('(入力①) 基本情報入力シート'!X57="","",'(入力①) 基本情報入力シート'!X57)</f>
        <v/>
      </c>
      <c r="P36" s="599" t="str">
        <f>IF('(入力①) 基本情報入力シート'!Y57="","",'(入力①) 基本情報入力シート'!Y57)</f>
        <v/>
      </c>
      <c r="Q36" s="742"/>
      <c r="R36" s="770" t="str">
        <f>IF('(入力①) 基本情報入力シート'!Z57="","",'(入力①) 基本情報入力シート'!Z57)</f>
        <v/>
      </c>
      <c r="S36" s="779" t="str">
        <f>IF('(入力①) 基本情報入力シート'!AA57="","",'(入力①) 基本情報入力シート'!AA57)</f>
        <v/>
      </c>
      <c r="T36" s="726"/>
      <c r="U36" s="728" t="str">
        <f>IF(P36="","",VLOOKUP(P36,【参考】数式用2!$A$3:$C$36,3,FALSE))</f>
        <v/>
      </c>
      <c r="V36" s="603" t="s">
        <v>172</v>
      </c>
      <c r="W36" s="601"/>
      <c r="X36" s="600" t="s">
        <v>173</v>
      </c>
      <c r="Y36" s="601"/>
      <c r="Z36" s="602" t="s">
        <v>174</v>
      </c>
      <c r="AA36" s="601"/>
      <c r="AB36" s="603" t="s">
        <v>173</v>
      </c>
      <c r="AC36" s="601"/>
      <c r="AD36" s="603" t="s">
        <v>175</v>
      </c>
      <c r="AE36" s="604" t="s">
        <v>176</v>
      </c>
      <c r="AF36" s="605" t="str">
        <f t="shared" si="1"/>
        <v/>
      </c>
      <c r="AG36" s="606" t="s">
        <v>177</v>
      </c>
      <c r="AH36" s="607" t="str">
        <f t="shared" si="0"/>
        <v/>
      </c>
      <c r="AI36" s="772"/>
      <c r="AJ36" s="773"/>
      <c r="AK36" s="772"/>
      <c r="AL36" s="775"/>
    </row>
    <row r="37" spans="1:38" ht="36.75" customHeight="1">
      <c r="A37" s="598">
        <f t="shared" si="2"/>
        <v>26</v>
      </c>
      <c r="B37" s="803" t="str">
        <f>IF('(入力①) 基本情報入力シート'!C58="","",'(入力①) 基本情報入力シート'!C58)</f>
        <v/>
      </c>
      <c r="C37" s="804" t="str">
        <f>IF('(入力①) 基本情報入力シート'!D58="","",'(入力①) 基本情報入力シート'!D58)</f>
        <v/>
      </c>
      <c r="D37" s="804" t="str">
        <f>IF('(入力①) 基本情報入力シート'!E58="","",'(入力①) 基本情報入力シート'!E58)</f>
        <v/>
      </c>
      <c r="E37" s="804" t="str">
        <f>IF('(入力①) 基本情報入力シート'!F58="","",'(入力①) 基本情報入力シート'!F58)</f>
        <v/>
      </c>
      <c r="F37" s="804" t="str">
        <f>IF('(入力①) 基本情報入力シート'!G58="","",'(入力①) 基本情報入力シート'!G58)</f>
        <v/>
      </c>
      <c r="G37" s="804" t="str">
        <f>IF('(入力①) 基本情報入力シート'!H58="","",'(入力①) 基本情報入力シート'!H58)</f>
        <v/>
      </c>
      <c r="H37" s="804" t="str">
        <f>IF('(入力①) 基本情報入力シート'!I58="","",'(入力①) 基本情報入力シート'!I58)</f>
        <v/>
      </c>
      <c r="I37" s="804" t="str">
        <f>IF('(入力①) 基本情報入力シート'!J58="","",'(入力①) 基本情報入力シート'!J58)</f>
        <v/>
      </c>
      <c r="J37" s="804" t="str">
        <f>IF('(入力①) 基本情報入力シート'!K58="","",'(入力①) 基本情報入力シート'!K58)</f>
        <v/>
      </c>
      <c r="K37" s="805" t="str">
        <f>IF('(入力①) 基本情報入力シート'!L58="","",'(入力①) 基本情報入力シート'!L58)</f>
        <v/>
      </c>
      <c r="L37" s="806" t="str">
        <f>IF('(入力①) 基本情報入力シート'!M58="","",'(入力①) 基本情報入力シート'!M58)</f>
        <v/>
      </c>
      <c r="M37" s="806" t="str">
        <f>IF('(入力①) 基本情報入力シート'!R58="","",'(入力①) 基本情報入力シート'!R58)</f>
        <v/>
      </c>
      <c r="N37" s="806" t="str">
        <f>IF('(入力①) 基本情報入力シート'!W58="","",'(入力①) 基本情報入力シート'!W58)</f>
        <v/>
      </c>
      <c r="O37" s="598" t="str">
        <f>IF('(入力①) 基本情報入力シート'!X58="","",'(入力①) 基本情報入力シート'!X58)</f>
        <v/>
      </c>
      <c r="P37" s="599" t="str">
        <f>IF('(入力①) 基本情報入力シート'!Y58="","",'(入力①) 基本情報入力シート'!Y58)</f>
        <v/>
      </c>
      <c r="Q37" s="742"/>
      <c r="R37" s="770" t="str">
        <f>IF('(入力①) 基本情報入力シート'!Z58="","",'(入力①) 基本情報入力シート'!Z58)</f>
        <v/>
      </c>
      <c r="S37" s="779" t="str">
        <f>IF('(入力①) 基本情報入力シート'!AA58="","",'(入力①) 基本情報入力シート'!AA58)</f>
        <v/>
      </c>
      <c r="T37" s="726"/>
      <c r="U37" s="728" t="str">
        <f>IF(P37="","",VLOOKUP(P37,【参考】数式用2!$A$3:$C$36,3,FALSE))</f>
        <v/>
      </c>
      <c r="V37" s="603" t="s">
        <v>172</v>
      </c>
      <c r="W37" s="601"/>
      <c r="X37" s="600" t="s">
        <v>173</v>
      </c>
      <c r="Y37" s="601"/>
      <c r="Z37" s="602" t="s">
        <v>174</v>
      </c>
      <c r="AA37" s="601"/>
      <c r="AB37" s="603" t="s">
        <v>173</v>
      </c>
      <c r="AC37" s="601"/>
      <c r="AD37" s="603" t="s">
        <v>175</v>
      </c>
      <c r="AE37" s="604" t="s">
        <v>176</v>
      </c>
      <c r="AF37" s="605" t="str">
        <f t="shared" si="1"/>
        <v/>
      </c>
      <c r="AG37" s="606" t="s">
        <v>177</v>
      </c>
      <c r="AH37" s="607" t="str">
        <f t="shared" si="0"/>
        <v/>
      </c>
      <c r="AI37" s="772"/>
      <c r="AJ37" s="773"/>
      <c r="AK37" s="772"/>
      <c r="AL37" s="775"/>
    </row>
    <row r="38" spans="1:38" ht="36.75" customHeight="1">
      <c r="A38" s="598">
        <f t="shared" si="2"/>
        <v>27</v>
      </c>
      <c r="B38" s="803" t="str">
        <f>IF('(入力①) 基本情報入力シート'!C59="","",'(入力①) 基本情報入力シート'!C59)</f>
        <v/>
      </c>
      <c r="C38" s="804" t="str">
        <f>IF('(入力①) 基本情報入力シート'!D59="","",'(入力①) 基本情報入力シート'!D59)</f>
        <v/>
      </c>
      <c r="D38" s="804" t="str">
        <f>IF('(入力①) 基本情報入力シート'!E59="","",'(入力①) 基本情報入力シート'!E59)</f>
        <v/>
      </c>
      <c r="E38" s="804" t="str">
        <f>IF('(入力①) 基本情報入力シート'!F59="","",'(入力①) 基本情報入力シート'!F59)</f>
        <v/>
      </c>
      <c r="F38" s="804" t="str">
        <f>IF('(入力①) 基本情報入力シート'!G59="","",'(入力①) 基本情報入力シート'!G59)</f>
        <v/>
      </c>
      <c r="G38" s="804" t="str">
        <f>IF('(入力①) 基本情報入力シート'!H59="","",'(入力①) 基本情報入力シート'!H59)</f>
        <v/>
      </c>
      <c r="H38" s="804" t="str">
        <f>IF('(入力①) 基本情報入力シート'!I59="","",'(入力①) 基本情報入力シート'!I59)</f>
        <v/>
      </c>
      <c r="I38" s="804" t="str">
        <f>IF('(入力①) 基本情報入力シート'!J59="","",'(入力①) 基本情報入力シート'!J59)</f>
        <v/>
      </c>
      <c r="J38" s="804" t="str">
        <f>IF('(入力①) 基本情報入力シート'!K59="","",'(入力①) 基本情報入力シート'!K59)</f>
        <v/>
      </c>
      <c r="K38" s="805" t="str">
        <f>IF('(入力①) 基本情報入力シート'!L59="","",'(入力①) 基本情報入力シート'!L59)</f>
        <v/>
      </c>
      <c r="L38" s="806" t="str">
        <f>IF('(入力①) 基本情報入力シート'!M59="","",'(入力①) 基本情報入力シート'!M59)</f>
        <v/>
      </c>
      <c r="M38" s="806" t="str">
        <f>IF('(入力①) 基本情報入力シート'!R59="","",'(入力①) 基本情報入力シート'!R59)</f>
        <v/>
      </c>
      <c r="N38" s="806" t="str">
        <f>IF('(入力①) 基本情報入力シート'!W59="","",'(入力①) 基本情報入力シート'!W59)</f>
        <v/>
      </c>
      <c r="O38" s="598" t="str">
        <f>IF('(入力①) 基本情報入力シート'!X59="","",'(入力①) 基本情報入力シート'!X59)</f>
        <v/>
      </c>
      <c r="P38" s="599" t="str">
        <f>IF('(入力①) 基本情報入力シート'!Y59="","",'(入力①) 基本情報入力シート'!Y59)</f>
        <v/>
      </c>
      <c r="Q38" s="742"/>
      <c r="R38" s="770" t="str">
        <f>IF('(入力①) 基本情報入力シート'!Z59="","",'(入力①) 基本情報入力シート'!Z59)</f>
        <v/>
      </c>
      <c r="S38" s="779" t="str">
        <f>IF('(入力①) 基本情報入力シート'!AA59="","",'(入力①) 基本情報入力シート'!AA59)</f>
        <v/>
      </c>
      <c r="T38" s="726"/>
      <c r="U38" s="728" t="str">
        <f>IF(P38="","",VLOOKUP(P38,【参考】数式用2!$A$3:$C$36,3,FALSE))</f>
        <v/>
      </c>
      <c r="V38" s="603" t="s">
        <v>172</v>
      </c>
      <c r="W38" s="601"/>
      <c r="X38" s="600" t="s">
        <v>173</v>
      </c>
      <c r="Y38" s="601"/>
      <c r="Z38" s="602" t="s">
        <v>174</v>
      </c>
      <c r="AA38" s="601"/>
      <c r="AB38" s="603" t="s">
        <v>173</v>
      </c>
      <c r="AC38" s="601"/>
      <c r="AD38" s="603" t="s">
        <v>175</v>
      </c>
      <c r="AE38" s="604" t="s">
        <v>176</v>
      </c>
      <c r="AF38" s="605" t="str">
        <f t="shared" si="1"/>
        <v/>
      </c>
      <c r="AG38" s="606" t="s">
        <v>177</v>
      </c>
      <c r="AH38" s="607" t="str">
        <f t="shared" si="0"/>
        <v/>
      </c>
      <c r="AI38" s="772"/>
      <c r="AJ38" s="773"/>
      <c r="AK38" s="772"/>
      <c r="AL38" s="775"/>
    </row>
    <row r="39" spans="1:38" ht="36.75" customHeight="1">
      <c r="A39" s="598">
        <f t="shared" si="2"/>
        <v>28</v>
      </c>
      <c r="B39" s="803" t="str">
        <f>IF('(入力①) 基本情報入力シート'!C60="","",'(入力①) 基本情報入力シート'!C60)</f>
        <v/>
      </c>
      <c r="C39" s="804" t="str">
        <f>IF('(入力①) 基本情報入力シート'!D60="","",'(入力①) 基本情報入力シート'!D60)</f>
        <v/>
      </c>
      <c r="D39" s="804" t="str">
        <f>IF('(入力①) 基本情報入力シート'!E60="","",'(入力①) 基本情報入力シート'!E60)</f>
        <v/>
      </c>
      <c r="E39" s="804" t="str">
        <f>IF('(入力①) 基本情報入力シート'!F60="","",'(入力①) 基本情報入力シート'!F60)</f>
        <v/>
      </c>
      <c r="F39" s="804" t="str">
        <f>IF('(入力①) 基本情報入力シート'!G60="","",'(入力①) 基本情報入力シート'!G60)</f>
        <v/>
      </c>
      <c r="G39" s="804" t="str">
        <f>IF('(入力①) 基本情報入力シート'!H60="","",'(入力①) 基本情報入力シート'!H60)</f>
        <v/>
      </c>
      <c r="H39" s="804" t="str">
        <f>IF('(入力①) 基本情報入力シート'!I60="","",'(入力①) 基本情報入力シート'!I60)</f>
        <v/>
      </c>
      <c r="I39" s="804" t="str">
        <f>IF('(入力①) 基本情報入力シート'!J60="","",'(入力①) 基本情報入力シート'!J60)</f>
        <v/>
      </c>
      <c r="J39" s="804" t="str">
        <f>IF('(入力①) 基本情報入力シート'!K60="","",'(入力①) 基本情報入力シート'!K60)</f>
        <v/>
      </c>
      <c r="K39" s="805" t="str">
        <f>IF('(入力①) 基本情報入力シート'!L60="","",'(入力①) 基本情報入力シート'!L60)</f>
        <v/>
      </c>
      <c r="L39" s="806" t="str">
        <f>IF('(入力①) 基本情報入力シート'!M60="","",'(入力①) 基本情報入力シート'!M60)</f>
        <v/>
      </c>
      <c r="M39" s="806" t="str">
        <f>IF('(入力①) 基本情報入力シート'!R60="","",'(入力①) 基本情報入力シート'!R60)</f>
        <v/>
      </c>
      <c r="N39" s="806" t="str">
        <f>IF('(入力①) 基本情報入力シート'!W60="","",'(入力①) 基本情報入力シート'!W60)</f>
        <v/>
      </c>
      <c r="O39" s="598" t="str">
        <f>IF('(入力①) 基本情報入力シート'!X60="","",'(入力①) 基本情報入力シート'!X60)</f>
        <v/>
      </c>
      <c r="P39" s="599" t="str">
        <f>IF('(入力①) 基本情報入力シート'!Y60="","",'(入力①) 基本情報入力シート'!Y60)</f>
        <v/>
      </c>
      <c r="Q39" s="742"/>
      <c r="R39" s="770" t="str">
        <f>IF('(入力①) 基本情報入力シート'!Z60="","",'(入力①) 基本情報入力シート'!Z60)</f>
        <v/>
      </c>
      <c r="S39" s="779" t="str">
        <f>IF('(入力①) 基本情報入力シート'!AA60="","",'(入力①) 基本情報入力シート'!AA60)</f>
        <v/>
      </c>
      <c r="T39" s="726"/>
      <c r="U39" s="728" t="str">
        <f>IF(P39="","",VLOOKUP(P39,【参考】数式用2!$A$3:$C$36,3,FALSE))</f>
        <v/>
      </c>
      <c r="V39" s="603" t="s">
        <v>172</v>
      </c>
      <c r="W39" s="601"/>
      <c r="X39" s="600" t="s">
        <v>173</v>
      </c>
      <c r="Y39" s="601"/>
      <c r="Z39" s="602" t="s">
        <v>174</v>
      </c>
      <c r="AA39" s="601"/>
      <c r="AB39" s="603" t="s">
        <v>173</v>
      </c>
      <c r="AC39" s="601"/>
      <c r="AD39" s="603" t="s">
        <v>175</v>
      </c>
      <c r="AE39" s="604" t="s">
        <v>176</v>
      </c>
      <c r="AF39" s="605" t="str">
        <f t="shared" si="1"/>
        <v/>
      </c>
      <c r="AG39" s="606" t="s">
        <v>177</v>
      </c>
      <c r="AH39" s="607" t="str">
        <f t="shared" si="0"/>
        <v/>
      </c>
      <c r="AI39" s="772"/>
      <c r="AJ39" s="773"/>
      <c r="AK39" s="772"/>
      <c r="AL39" s="775"/>
    </row>
    <row r="40" spans="1:38" ht="36.75" customHeight="1">
      <c r="A40" s="598">
        <f t="shared" si="2"/>
        <v>29</v>
      </c>
      <c r="B40" s="803" t="str">
        <f>IF('(入力①) 基本情報入力シート'!C61="","",'(入力①) 基本情報入力シート'!C61)</f>
        <v/>
      </c>
      <c r="C40" s="804" t="str">
        <f>IF('(入力①) 基本情報入力シート'!D61="","",'(入力①) 基本情報入力シート'!D61)</f>
        <v/>
      </c>
      <c r="D40" s="804" t="str">
        <f>IF('(入力①) 基本情報入力シート'!E61="","",'(入力①) 基本情報入力シート'!E61)</f>
        <v/>
      </c>
      <c r="E40" s="804" t="str">
        <f>IF('(入力①) 基本情報入力シート'!F61="","",'(入力①) 基本情報入力シート'!F61)</f>
        <v/>
      </c>
      <c r="F40" s="804" t="str">
        <f>IF('(入力①) 基本情報入力シート'!G61="","",'(入力①) 基本情報入力シート'!G61)</f>
        <v/>
      </c>
      <c r="G40" s="804" t="str">
        <f>IF('(入力①) 基本情報入力シート'!H61="","",'(入力①) 基本情報入力シート'!H61)</f>
        <v/>
      </c>
      <c r="H40" s="804" t="str">
        <f>IF('(入力①) 基本情報入力シート'!I61="","",'(入力①) 基本情報入力シート'!I61)</f>
        <v/>
      </c>
      <c r="I40" s="804" t="str">
        <f>IF('(入力①) 基本情報入力シート'!J61="","",'(入力①) 基本情報入力シート'!J61)</f>
        <v/>
      </c>
      <c r="J40" s="804" t="str">
        <f>IF('(入力①) 基本情報入力シート'!K61="","",'(入力①) 基本情報入力シート'!K61)</f>
        <v/>
      </c>
      <c r="K40" s="805" t="str">
        <f>IF('(入力①) 基本情報入力シート'!L61="","",'(入力①) 基本情報入力シート'!L61)</f>
        <v/>
      </c>
      <c r="L40" s="806" t="str">
        <f>IF('(入力①) 基本情報入力シート'!M61="","",'(入力①) 基本情報入力シート'!M61)</f>
        <v/>
      </c>
      <c r="M40" s="806" t="str">
        <f>IF('(入力①) 基本情報入力シート'!R61="","",'(入力①) 基本情報入力シート'!R61)</f>
        <v/>
      </c>
      <c r="N40" s="806" t="str">
        <f>IF('(入力①) 基本情報入力シート'!W61="","",'(入力①) 基本情報入力シート'!W61)</f>
        <v/>
      </c>
      <c r="O40" s="598" t="str">
        <f>IF('(入力①) 基本情報入力シート'!X61="","",'(入力①) 基本情報入力シート'!X61)</f>
        <v/>
      </c>
      <c r="P40" s="599" t="str">
        <f>IF('(入力①) 基本情報入力シート'!Y61="","",'(入力①) 基本情報入力シート'!Y61)</f>
        <v/>
      </c>
      <c r="Q40" s="742"/>
      <c r="R40" s="770" t="str">
        <f>IF('(入力①) 基本情報入力シート'!Z61="","",'(入力①) 基本情報入力シート'!Z61)</f>
        <v/>
      </c>
      <c r="S40" s="779" t="str">
        <f>IF('(入力①) 基本情報入力シート'!AA61="","",'(入力①) 基本情報入力シート'!AA61)</f>
        <v/>
      </c>
      <c r="T40" s="726"/>
      <c r="U40" s="728" t="str">
        <f>IF(P40="","",VLOOKUP(P40,【参考】数式用2!$A$3:$C$36,3,FALSE))</f>
        <v/>
      </c>
      <c r="V40" s="603" t="s">
        <v>172</v>
      </c>
      <c r="W40" s="601"/>
      <c r="X40" s="600" t="s">
        <v>173</v>
      </c>
      <c r="Y40" s="601"/>
      <c r="Z40" s="602" t="s">
        <v>174</v>
      </c>
      <c r="AA40" s="601"/>
      <c r="AB40" s="603" t="s">
        <v>173</v>
      </c>
      <c r="AC40" s="601"/>
      <c r="AD40" s="603" t="s">
        <v>175</v>
      </c>
      <c r="AE40" s="604" t="s">
        <v>176</v>
      </c>
      <c r="AF40" s="605" t="str">
        <f t="shared" si="1"/>
        <v/>
      </c>
      <c r="AG40" s="606" t="s">
        <v>177</v>
      </c>
      <c r="AH40" s="607" t="str">
        <f t="shared" si="0"/>
        <v/>
      </c>
      <c r="AI40" s="772"/>
      <c r="AJ40" s="773"/>
      <c r="AK40" s="772"/>
      <c r="AL40" s="775"/>
    </row>
    <row r="41" spans="1:38" ht="36.75" customHeight="1">
      <c r="A41" s="598">
        <f t="shared" si="2"/>
        <v>30</v>
      </c>
      <c r="B41" s="803" t="str">
        <f>IF('(入力①) 基本情報入力シート'!C62="","",'(入力①) 基本情報入力シート'!C62)</f>
        <v/>
      </c>
      <c r="C41" s="804" t="str">
        <f>IF('(入力①) 基本情報入力シート'!D62="","",'(入力①) 基本情報入力シート'!D62)</f>
        <v/>
      </c>
      <c r="D41" s="804" t="str">
        <f>IF('(入力①) 基本情報入力シート'!E62="","",'(入力①) 基本情報入力シート'!E62)</f>
        <v/>
      </c>
      <c r="E41" s="804" t="str">
        <f>IF('(入力①) 基本情報入力シート'!F62="","",'(入力①) 基本情報入力シート'!F62)</f>
        <v/>
      </c>
      <c r="F41" s="804" t="str">
        <f>IF('(入力①) 基本情報入力シート'!G62="","",'(入力①) 基本情報入力シート'!G62)</f>
        <v/>
      </c>
      <c r="G41" s="804" t="str">
        <f>IF('(入力①) 基本情報入力シート'!H62="","",'(入力①) 基本情報入力シート'!H62)</f>
        <v/>
      </c>
      <c r="H41" s="804" t="str">
        <f>IF('(入力①) 基本情報入力シート'!I62="","",'(入力①) 基本情報入力シート'!I62)</f>
        <v/>
      </c>
      <c r="I41" s="804" t="str">
        <f>IF('(入力①) 基本情報入力シート'!J62="","",'(入力①) 基本情報入力シート'!J62)</f>
        <v/>
      </c>
      <c r="J41" s="804" t="str">
        <f>IF('(入力①) 基本情報入力シート'!K62="","",'(入力①) 基本情報入力シート'!K62)</f>
        <v/>
      </c>
      <c r="K41" s="805" t="str">
        <f>IF('(入力①) 基本情報入力シート'!L62="","",'(入力①) 基本情報入力シート'!L62)</f>
        <v/>
      </c>
      <c r="L41" s="806" t="str">
        <f>IF('(入力①) 基本情報入力シート'!M62="","",'(入力①) 基本情報入力シート'!M62)</f>
        <v/>
      </c>
      <c r="M41" s="806" t="str">
        <f>IF('(入力①) 基本情報入力シート'!R62="","",'(入力①) 基本情報入力シート'!R62)</f>
        <v/>
      </c>
      <c r="N41" s="806" t="str">
        <f>IF('(入力①) 基本情報入力シート'!W62="","",'(入力①) 基本情報入力シート'!W62)</f>
        <v/>
      </c>
      <c r="O41" s="598" t="str">
        <f>IF('(入力①) 基本情報入力シート'!X62="","",'(入力①) 基本情報入力シート'!X62)</f>
        <v/>
      </c>
      <c r="P41" s="599" t="str">
        <f>IF('(入力①) 基本情報入力シート'!Y62="","",'(入力①) 基本情報入力シート'!Y62)</f>
        <v/>
      </c>
      <c r="Q41" s="742"/>
      <c r="R41" s="770" t="str">
        <f>IF('(入力①) 基本情報入力シート'!Z62="","",'(入力①) 基本情報入力シート'!Z62)</f>
        <v/>
      </c>
      <c r="S41" s="779" t="str">
        <f>IF('(入力①) 基本情報入力シート'!AA62="","",'(入力①) 基本情報入力シート'!AA62)</f>
        <v/>
      </c>
      <c r="T41" s="726"/>
      <c r="U41" s="728" t="str">
        <f>IF(P41="","",VLOOKUP(P41,【参考】数式用2!$A$3:$C$36,3,FALSE))</f>
        <v/>
      </c>
      <c r="V41" s="603" t="s">
        <v>172</v>
      </c>
      <c r="W41" s="601"/>
      <c r="X41" s="600" t="s">
        <v>173</v>
      </c>
      <c r="Y41" s="601"/>
      <c r="Z41" s="602" t="s">
        <v>174</v>
      </c>
      <c r="AA41" s="601"/>
      <c r="AB41" s="603" t="s">
        <v>173</v>
      </c>
      <c r="AC41" s="601"/>
      <c r="AD41" s="603" t="s">
        <v>175</v>
      </c>
      <c r="AE41" s="604" t="s">
        <v>176</v>
      </c>
      <c r="AF41" s="605" t="str">
        <f t="shared" si="1"/>
        <v/>
      </c>
      <c r="AG41" s="606" t="s">
        <v>177</v>
      </c>
      <c r="AH41" s="607" t="str">
        <f t="shared" si="0"/>
        <v/>
      </c>
      <c r="AI41" s="772"/>
      <c r="AJ41" s="773"/>
      <c r="AK41" s="772"/>
      <c r="AL41" s="775"/>
    </row>
    <row r="42" spans="1:38" ht="36.75" customHeight="1">
      <c r="A42" s="598">
        <f t="shared" si="2"/>
        <v>31</v>
      </c>
      <c r="B42" s="803" t="str">
        <f>IF('(入力①) 基本情報入力シート'!C63="","",'(入力①) 基本情報入力シート'!C63)</f>
        <v/>
      </c>
      <c r="C42" s="804" t="str">
        <f>IF('(入力①) 基本情報入力シート'!D63="","",'(入力①) 基本情報入力シート'!D63)</f>
        <v/>
      </c>
      <c r="D42" s="804" t="str">
        <f>IF('(入力①) 基本情報入力シート'!E63="","",'(入力①) 基本情報入力シート'!E63)</f>
        <v/>
      </c>
      <c r="E42" s="804" t="str">
        <f>IF('(入力①) 基本情報入力シート'!F63="","",'(入力①) 基本情報入力シート'!F63)</f>
        <v/>
      </c>
      <c r="F42" s="804" t="str">
        <f>IF('(入力①) 基本情報入力シート'!G63="","",'(入力①) 基本情報入力シート'!G63)</f>
        <v/>
      </c>
      <c r="G42" s="804" t="str">
        <f>IF('(入力①) 基本情報入力シート'!H63="","",'(入力①) 基本情報入力シート'!H63)</f>
        <v/>
      </c>
      <c r="H42" s="804" t="str">
        <f>IF('(入力①) 基本情報入力シート'!I63="","",'(入力①) 基本情報入力シート'!I63)</f>
        <v/>
      </c>
      <c r="I42" s="804" t="str">
        <f>IF('(入力①) 基本情報入力シート'!J63="","",'(入力①) 基本情報入力シート'!J63)</f>
        <v/>
      </c>
      <c r="J42" s="804" t="str">
        <f>IF('(入力①) 基本情報入力シート'!K63="","",'(入力①) 基本情報入力シート'!K63)</f>
        <v/>
      </c>
      <c r="K42" s="805" t="str">
        <f>IF('(入力①) 基本情報入力シート'!L63="","",'(入力①) 基本情報入力シート'!L63)</f>
        <v/>
      </c>
      <c r="L42" s="806" t="str">
        <f>IF('(入力①) 基本情報入力シート'!M63="","",'(入力①) 基本情報入力シート'!M63)</f>
        <v/>
      </c>
      <c r="M42" s="806" t="str">
        <f>IF('(入力①) 基本情報入力シート'!R63="","",'(入力①) 基本情報入力シート'!R63)</f>
        <v/>
      </c>
      <c r="N42" s="806" t="str">
        <f>IF('(入力①) 基本情報入力シート'!W63="","",'(入力①) 基本情報入力シート'!W63)</f>
        <v/>
      </c>
      <c r="O42" s="598" t="str">
        <f>IF('(入力①) 基本情報入力シート'!X63="","",'(入力①) 基本情報入力シート'!X63)</f>
        <v/>
      </c>
      <c r="P42" s="599" t="str">
        <f>IF('(入力①) 基本情報入力シート'!Y63="","",'(入力①) 基本情報入力シート'!Y63)</f>
        <v/>
      </c>
      <c r="Q42" s="742"/>
      <c r="R42" s="770" t="str">
        <f>IF('(入力①) 基本情報入力シート'!Z63="","",'(入力①) 基本情報入力シート'!Z63)</f>
        <v/>
      </c>
      <c r="S42" s="779" t="str">
        <f>IF('(入力①) 基本情報入力シート'!AA63="","",'(入力①) 基本情報入力シート'!AA63)</f>
        <v/>
      </c>
      <c r="T42" s="726"/>
      <c r="U42" s="728" t="str">
        <f>IF(P42="","",VLOOKUP(P42,【参考】数式用2!$A$3:$C$36,3,FALSE))</f>
        <v/>
      </c>
      <c r="V42" s="603" t="s">
        <v>172</v>
      </c>
      <c r="W42" s="601"/>
      <c r="X42" s="600" t="s">
        <v>173</v>
      </c>
      <c r="Y42" s="601"/>
      <c r="Z42" s="602" t="s">
        <v>174</v>
      </c>
      <c r="AA42" s="601"/>
      <c r="AB42" s="603" t="s">
        <v>173</v>
      </c>
      <c r="AC42" s="601"/>
      <c r="AD42" s="603" t="s">
        <v>175</v>
      </c>
      <c r="AE42" s="604" t="s">
        <v>176</v>
      </c>
      <c r="AF42" s="605" t="str">
        <f t="shared" si="1"/>
        <v/>
      </c>
      <c r="AG42" s="606" t="s">
        <v>177</v>
      </c>
      <c r="AH42" s="607" t="str">
        <f t="shared" si="0"/>
        <v/>
      </c>
      <c r="AI42" s="772"/>
      <c r="AJ42" s="773"/>
      <c r="AK42" s="772"/>
      <c r="AL42" s="775"/>
    </row>
    <row r="43" spans="1:38" ht="36.75" customHeight="1">
      <c r="A43" s="598">
        <f t="shared" si="2"/>
        <v>32</v>
      </c>
      <c r="B43" s="803" t="str">
        <f>IF('(入力①) 基本情報入力シート'!C64="","",'(入力①) 基本情報入力シート'!C64)</f>
        <v/>
      </c>
      <c r="C43" s="804" t="str">
        <f>IF('(入力①) 基本情報入力シート'!D64="","",'(入力①) 基本情報入力シート'!D64)</f>
        <v/>
      </c>
      <c r="D43" s="804" t="str">
        <f>IF('(入力①) 基本情報入力シート'!E64="","",'(入力①) 基本情報入力シート'!E64)</f>
        <v/>
      </c>
      <c r="E43" s="804" t="str">
        <f>IF('(入力①) 基本情報入力シート'!F64="","",'(入力①) 基本情報入力シート'!F64)</f>
        <v/>
      </c>
      <c r="F43" s="804" t="str">
        <f>IF('(入力①) 基本情報入力シート'!G64="","",'(入力①) 基本情報入力シート'!G64)</f>
        <v/>
      </c>
      <c r="G43" s="804" t="str">
        <f>IF('(入力①) 基本情報入力シート'!H64="","",'(入力①) 基本情報入力シート'!H64)</f>
        <v/>
      </c>
      <c r="H43" s="804" t="str">
        <f>IF('(入力①) 基本情報入力シート'!I64="","",'(入力①) 基本情報入力シート'!I64)</f>
        <v/>
      </c>
      <c r="I43" s="804" t="str">
        <f>IF('(入力①) 基本情報入力シート'!J64="","",'(入力①) 基本情報入力シート'!J64)</f>
        <v/>
      </c>
      <c r="J43" s="804" t="str">
        <f>IF('(入力①) 基本情報入力シート'!K64="","",'(入力①) 基本情報入力シート'!K64)</f>
        <v/>
      </c>
      <c r="K43" s="805" t="str">
        <f>IF('(入力①) 基本情報入力シート'!L64="","",'(入力①) 基本情報入力シート'!L64)</f>
        <v/>
      </c>
      <c r="L43" s="806" t="str">
        <f>IF('(入力①) 基本情報入力シート'!M64="","",'(入力①) 基本情報入力シート'!M64)</f>
        <v/>
      </c>
      <c r="M43" s="806" t="str">
        <f>IF('(入力①) 基本情報入力シート'!R64="","",'(入力①) 基本情報入力シート'!R64)</f>
        <v/>
      </c>
      <c r="N43" s="806" t="str">
        <f>IF('(入力①) 基本情報入力シート'!W64="","",'(入力①) 基本情報入力シート'!W64)</f>
        <v/>
      </c>
      <c r="O43" s="598" t="str">
        <f>IF('(入力①) 基本情報入力シート'!X64="","",'(入力①) 基本情報入力シート'!X64)</f>
        <v/>
      </c>
      <c r="P43" s="599" t="str">
        <f>IF('(入力①) 基本情報入力シート'!Y64="","",'(入力①) 基本情報入力シート'!Y64)</f>
        <v/>
      </c>
      <c r="Q43" s="742"/>
      <c r="R43" s="770" t="str">
        <f>IF('(入力①) 基本情報入力シート'!Z64="","",'(入力①) 基本情報入力シート'!Z64)</f>
        <v/>
      </c>
      <c r="S43" s="779" t="str">
        <f>IF('(入力①) 基本情報入力シート'!AA64="","",'(入力①) 基本情報入力シート'!AA64)</f>
        <v/>
      </c>
      <c r="T43" s="726"/>
      <c r="U43" s="728" t="str">
        <f>IF(P43="","",VLOOKUP(P43,【参考】数式用2!$A$3:$C$36,3,FALSE))</f>
        <v/>
      </c>
      <c r="V43" s="603" t="s">
        <v>172</v>
      </c>
      <c r="W43" s="601"/>
      <c r="X43" s="600" t="s">
        <v>173</v>
      </c>
      <c r="Y43" s="601"/>
      <c r="Z43" s="602" t="s">
        <v>174</v>
      </c>
      <c r="AA43" s="601"/>
      <c r="AB43" s="603" t="s">
        <v>173</v>
      </c>
      <c r="AC43" s="601"/>
      <c r="AD43" s="603" t="s">
        <v>175</v>
      </c>
      <c r="AE43" s="604" t="s">
        <v>176</v>
      </c>
      <c r="AF43" s="605" t="str">
        <f t="shared" si="1"/>
        <v/>
      </c>
      <c r="AG43" s="606" t="s">
        <v>177</v>
      </c>
      <c r="AH43" s="607" t="str">
        <f t="shared" si="0"/>
        <v/>
      </c>
      <c r="AI43" s="772"/>
      <c r="AJ43" s="773"/>
      <c r="AK43" s="772"/>
      <c r="AL43" s="775"/>
    </row>
    <row r="44" spans="1:38" ht="36.75" customHeight="1">
      <c r="A44" s="598">
        <f t="shared" si="2"/>
        <v>33</v>
      </c>
      <c r="B44" s="803" t="str">
        <f>IF('(入力①) 基本情報入力シート'!C65="","",'(入力①) 基本情報入力シート'!C65)</f>
        <v/>
      </c>
      <c r="C44" s="804" t="str">
        <f>IF('(入力①) 基本情報入力シート'!D65="","",'(入力①) 基本情報入力シート'!D65)</f>
        <v/>
      </c>
      <c r="D44" s="804" t="str">
        <f>IF('(入力①) 基本情報入力シート'!E65="","",'(入力①) 基本情報入力シート'!E65)</f>
        <v/>
      </c>
      <c r="E44" s="804" t="str">
        <f>IF('(入力①) 基本情報入力シート'!F65="","",'(入力①) 基本情報入力シート'!F65)</f>
        <v/>
      </c>
      <c r="F44" s="804" t="str">
        <f>IF('(入力①) 基本情報入力シート'!G65="","",'(入力①) 基本情報入力シート'!G65)</f>
        <v/>
      </c>
      <c r="G44" s="804" t="str">
        <f>IF('(入力①) 基本情報入力シート'!H65="","",'(入力①) 基本情報入力シート'!H65)</f>
        <v/>
      </c>
      <c r="H44" s="804" t="str">
        <f>IF('(入力①) 基本情報入力シート'!I65="","",'(入力①) 基本情報入力シート'!I65)</f>
        <v/>
      </c>
      <c r="I44" s="804" t="str">
        <f>IF('(入力①) 基本情報入力シート'!J65="","",'(入力①) 基本情報入力シート'!J65)</f>
        <v/>
      </c>
      <c r="J44" s="804" t="str">
        <f>IF('(入力①) 基本情報入力シート'!K65="","",'(入力①) 基本情報入力シート'!K65)</f>
        <v/>
      </c>
      <c r="K44" s="805" t="str">
        <f>IF('(入力①) 基本情報入力シート'!L65="","",'(入力①) 基本情報入力シート'!L65)</f>
        <v/>
      </c>
      <c r="L44" s="806" t="str">
        <f>IF('(入力①) 基本情報入力シート'!M65="","",'(入力①) 基本情報入力シート'!M65)</f>
        <v/>
      </c>
      <c r="M44" s="806" t="str">
        <f>IF('(入力①) 基本情報入力シート'!R65="","",'(入力①) 基本情報入力シート'!R65)</f>
        <v/>
      </c>
      <c r="N44" s="806" t="str">
        <f>IF('(入力①) 基本情報入力シート'!W65="","",'(入力①) 基本情報入力シート'!W65)</f>
        <v/>
      </c>
      <c r="O44" s="598" t="str">
        <f>IF('(入力①) 基本情報入力シート'!X65="","",'(入力①) 基本情報入力シート'!X65)</f>
        <v/>
      </c>
      <c r="P44" s="599" t="str">
        <f>IF('(入力①) 基本情報入力シート'!Y65="","",'(入力①) 基本情報入力シート'!Y65)</f>
        <v/>
      </c>
      <c r="Q44" s="742"/>
      <c r="R44" s="770" t="str">
        <f>IF('(入力①) 基本情報入力シート'!Z65="","",'(入力①) 基本情報入力シート'!Z65)</f>
        <v/>
      </c>
      <c r="S44" s="779" t="str">
        <f>IF('(入力①) 基本情報入力シート'!AA65="","",'(入力①) 基本情報入力シート'!AA65)</f>
        <v/>
      </c>
      <c r="T44" s="726"/>
      <c r="U44" s="728" t="str">
        <f>IF(P44="","",VLOOKUP(P44,【参考】数式用2!$A$3:$C$36,3,FALSE))</f>
        <v/>
      </c>
      <c r="V44" s="603" t="s">
        <v>172</v>
      </c>
      <c r="W44" s="601"/>
      <c r="X44" s="600" t="s">
        <v>173</v>
      </c>
      <c r="Y44" s="601"/>
      <c r="Z44" s="602" t="s">
        <v>174</v>
      </c>
      <c r="AA44" s="601"/>
      <c r="AB44" s="603" t="s">
        <v>173</v>
      </c>
      <c r="AC44" s="601"/>
      <c r="AD44" s="603" t="s">
        <v>175</v>
      </c>
      <c r="AE44" s="604" t="s">
        <v>176</v>
      </c>
      <c r="AF44" s="605" t="str">
        <f t="shared" si="1"/>
        <v/>
      </c>
      <c r="AG44" s="606" t="s">
        <v>177</v>
      </c>
      <c r="AH44" s="607" t="str">
        <f t="shared" ref="AH44:AH75" si="3">IFERROR(ROUNDDOWN(ROUND(R44*S44,0)*U44,0)*AF44,"")</f>
        <v/>
      </c>
      <c r="AI44" s="772"/>
      <c r="AJ44" s="773"/>
      <c r="AK44" s="772"/>
      <c r="AL44" s="775"/>
    </row>
    <row r="45" spans="1:38" ht="36.75" customHeight="1">
      <c r="A45" s="598">
        <f t="shared" si="2"/>
        <v>34</v>
      </c>
      <c r="B45" s="803" t="str">
        <f>IF('(入力①) 基本情報入力シート'!C66="","",'(入力①) 基本情報入力シート'!C66)</f>
        <v/>
      </c>
      <c r="C45" s="804" t="str">
        <f>IF('(入力①) 基本情報入力シート'!D66="","",'(入力①) 基本情報入力シート'!D66)</f>
        <v/>
      </c>
      <c r="D45" s="804" t="str">
        <f>IF('(入力①) 基本情報入力シート'!E66="","",'(入力①) 基本情報入力シート'!E66)</f>
        <v/>
      </c>
      <c r="E45" s="804" t="str">
        <f>IF('(入力①) 基本情報入力シート'!F66="","",'(入力①) 基本情報入力シート'!F66)</f>
        <v/>
      </c>
      <c r="F45" s="804" t="str">
        <f>IF('(入力①) 基本情報入力シート'!G66="","",'(入力①) 基本情報入力シート'!G66)</f>
        <v/>
      </c>
      <c r="G45" s="804" t="str">
        <f>IF('(入力①) 基本情報入力シート'!H66="","",'(入力①) 基本情報入力シート'!H66)</f>
        <v/>
      </c>
      <c r="H45" s="804" t="str">
        <f>IF('(入力①) 基本情報入力シート'!I66="","",'(入力①) 基本情報入力シート'!I66)</f>
        <v/>
      </c>
      <c r="I45" s="804" t="str">
        <f>IF('(入力①) 基本情報入力シート'!J66="","",'(入力①) 基本情報入力シート'!J66)</f>
        <v/>
      </c>
      <c r="J45" s="804" t="str">
        <f>IF('(入力①) 基本情報入力シート'!K66="","",'(入力①) 基本情報入力シート'!K66)</f>
        <v/>
      </c>
      <c r="K45" s="805" t="str">
        <f>IF('(入力①) 基本情報入力シート'!L66="","",'(入力①) 基本情報入力シート'!L66)</f>
        <v/>
      </c>
      <c r="L45" s="806" t="str">
        <f>IF('(入力①) 基本情報入力シート'!M66="","",'(入力①) 基本情報入力シート'!M66)</f>
        <v/>
      </c>
      <c r="M45" s="806" t="str">
        <f>IF('(入力①) 基本情報入力シート'!R66="","",'(入力①) 基本情報入力シート'!R66)</f>
        <v/>
      </c>
      <c r="N45" s="806" t="str">
        <f>IF('(入力①) 基本情報入力シート'!W66="","",'(入力①) 基本情報入力シート'!W66)</f>
        <v/>
      </c>
      <c r="O45" s="598" t="str">
        <f>IF('(入力①) 基本情報入力シート'!X66="","",'(入力①) 基本情報入力シート'!X66)</f>
        <v/>
      </c>
      <c r="P45" s="599" t="str">
        <f>IF('(入力①) 基本情報入力シート'!Y66="","",'(入力①) 基本情報入力シート'!Y66)</f>
        <v/>
      </c>
      <c r="Q45" s="742"/>
      <c r="R45" s="770" t="str">
        <f>IF('(入力①) 基本情報入力シート'!Z66="","",'(入力①) 基本情報入力シート'!Z66)</f>
        <v/>
      </c>
      <c r="S45" s="779" t="str">
        <f>IF('(入力①) 基本情報入力シート'!AA66="","",'(入力①) 基本情報入力シート'!AA66)</f>
        <v/>
      </c>
      <c r="T45" s="726"/>
      <c r="U45" s="728" t="str">
        <f>IF(P45="","",VLOOKUP(P45,【参考】数式用2!$A$3:$C$36,3,FALSE))</f>
        <v/>
      </c>
      <c r="V45" s="603" t="s">
        <v>172</v>
      </c>
      <c r="W45" s="601"/>
      <c r="X45" s="600" t="s">
        <v>173</v>
      </c>
      <c r="Y45" s="601"/>
      <c r="Z45" s="602" t="s">
        <v>174</v>
      </c>
      <c r="AA45" s="601"/>
      <c r="AB45" s="603" t="s">
        <v>173</v>
      </c>
      <c r="AC45" s="601"/>
      <c r="AD45" s="603" t="s">
        <v>175</v>
      </c>
      <c r="AE45" s="604" t="s">
        <v>176</v>
      </c>
      <c r="AF45" s="605" t="str">
        <f t="shared" si="1"/>
        <v/>
      </c>
      <c r="AG45" s="606" t="s">
        <v>177</v>
      </c>
      <c r="AH45" s="607" t="str">
        <f t="shared" si="3"/>
        <v/>
      </c>
      <c r="AI45" s="772"/>
      <c r="AJ45" s="773"/>
      <c r="AK45" s="772"/>
      <c r="AL45" s="775"/>
    </row>
    <row r="46" spans="1:38" ht="36.75" customHeight="1">
      <c r="A46" s="598">
        <f t="shared" si="2"/>
        <v>35</v>
      </c>
      <c r="B46" s="803" t="str">
        <f>IF('(入力①) 基本情報入力シート'!C67="","",'(入力①) 基本情報入力シート'!C67)</f>
        <v/>
      </c>
      <c r="C46" s="804" t="str">
        <f>IF('(入力①) 基本情報入力シート'!D67="","",'(入力①) 基本情報入力シート'!D67)</f>
        <v/>
      </c>
      <c r="D46" s="804" t="str">
        <f>IF('(入力①) 基本情報入力シート'!E67="","",'(入力①) 基本情報入力シート'!E67)</f>
        <v/>
      </c>
      <c r="E46" s="804" t="str">
        <f>IF('(入力①) 基本情報入力シート'!F67="","",'(入力①) 基本情報入力シート'!F67)</f>
        <v/>
      </c>
      <c r="F46" s="804" t="str">
        <f>IF('(入力①) 基本情報入力シート'!G67="","",'(入力①) 基本情報入力シート'!G67)</f>
        <v/>
      </c>
      <c r="G46" s="804" t="str">
        <f>IF('(入力①) 基本情報入力シート'!H67="","",'(入力①) 基本情報入力シート'!H67)</f>
        <v/>
      </c>
      <c r="H46" s="804" t="str">
        <f>IF('(入力①) 基本情報入力シート'!I67="","",'(入力①) 基本情報入力シート'!I67)</f>
        <v/>
      </c>
      <c r="I46" s="804" t="str">
        <f>IF('(入力①) 基本情報入力シート'!J67="","",'(入力①) 基本情報入力シート'!J67)</f>
        <v/>
      </c>
      <c r="J46" s="804" t="str">
        <f>IF('(入力①) 基本情報入力シート'!K67="","",'(入力①) 基本情報入力シート'!K67)</f>
        <v/>
      </c>
      <c r="K46" s="805" t="str">
        <f>IF('(入力①) 基本情報入力シート'!L67="","",'(入力①) 基本情報入力シート'!L67)</f>
        <v/>
      </c>
      <c r="L46" s="806" t="str">
        <f>IF('(入力①) 基本情報入力シート'!M67="","",'(入力①) 基本情報入力シート'!M67)</f>
        <v/>
      </c>
      <c r="M46" s="806" t="str">
        <f>IF('(入力①) 基本情報入力シート'!R67="","",'(入力①) 基本情報入力シート'!R67)</f>
        <v/>
      </c>
      <c r="N46" s="806" t="str">
        <f>IF('(入力①) 基本情報入力シート'!W67="","",'(入力①) 基本情報入力シート'!W67)</f>
        <v/>
      </c>
      <c r="O46" s="598" t="str">
        <f>IF('(入力①) 基本情報入力シート'!X67="","",'(入力①) 基本情報入力シート'!X67)</f>
        <v/>
      </c>
      <c r="P46" s="599" t="str">
        <f>IF('(入力①) 基本情報入力シート'!Y67="","",'(入力①) 基本情報入力シート'!Y67)</f>
        <v/>
      </c>
      <c r="Q46" s="742"/>
      <c r="R46" s="770" t="str">
        <f>IF('(入力①) 基本情報入力シート'!Z67="","",'(入力①) 基本情報入力シート'!Z67)</f>
        <v/>
      </c>
      <c r="S46" s="779" t="str">
        <f>IF('(入力①) 基本情報入力シート'!AA67="","",'(入力①) 基本情報入力シート'!AA67)</f>
        <v/>
      </c>
      <c r="T46" s="726"/>
      <c r="U46" s="728" t="str">
        <f>IF(P46="","",VLOOKUP(P46,【参考】数式用2!$A$3:$C$36,3,FALSE))</f>
        <v/>
      </c>
      <c r="V46" s="603" t="s">
        <v>172</v>
      </c>
      <c r="W46" s="601"/>
      <c r="X46" s="600" t="s">
        <v>173</v>
      </c>
      <c r="Y46" s="601"/>
      <c r="Z46" s="602" t="s">
        <v>174</v>
      </c>
      <c r="AA46" s="601"/>
      <c r="AB46" s="603" t="s">
        <v>173</v>
      </c>
      <c r="AC46" s="601"/>
      <c r="AD46" s="603" t="s">
        <v>175</v>
      </c>
      <c r="AE46" s="604" t="s">
        <v>176</v>
      </c>
      <c r="AF46" s="605" t="str">
        <f t="shared" si="1"/>
        <v/>
      </c>
      <c r="AG46" s="606" t="s">
        <v>177</v>
      </c>
      <c r="AH46" s="607" t="str">
        <f t="shared" si="3"/>
        <v/>
      </c>
      <c r="AI46" s="772"/>
      <c r="AJ46" s="773"/>
      <c r="AK46" s="772"/>
      <c r="AL46" s="775"/>
    </row>
    <row r="47" spans="1:38" ht="36.75" customHeight="1">
      <c r="A47" s="598">
        <f t="shared" si="2"/>
        <v>36</v>
      </c>
      <c r="B47" s="803" t="str">
        <f>IF('(入力①) 基本情報入力シート'!C68="","",'(入力①) 基本情報入力シート'!C68)</f>
        <v/>
      </c>
      <c r="C47" s="804" t="str">
        <f>IF('(入力①) 基本情報入力シート'!D68="","",'(入力①) 基本情報入力シート'!D68)</f>
        <v/>
      </c>
      <c r="D47" s="804" t="str">
        <f>IF('(入力①) 基本情報入力シート'!E68="","",'(入力①) 基本情報入力シート'!E68)</f>
        <v/>
      </c>
      <c r="E47" s="804" t="str">
        <f>IF('(入力①) 基本情報入力シート'!F68="","",'(入力①) 基本情報入力シート'!F68)</f>
        <v/>
      </c>
      <c r="F47" s="804" t="str">
        <f>IF('(入力①) 基本情報入力シート'!G68="","",'(入力①) 基本情報入力シート'!G68)</f>
        <v/>
      </c>
      <c r="G47" s="804" t="str">
        <f>IF('(入力①) 基本情報入力シート'!H68="","",'(入力①) 基本情報入力シート'!H68)</f>
        <v/>
      </c>
      <c r="H47" s="804" t="str">
        <f>IF('(入力①) 基本情報入力シート'!I68="","",'(入力①) 基本情報入力シート'!I68)</f>
        <v/>
      </c>
      <c r="I47" s="804" t="str">
        <f>IF('(入力①) 基本情報入力シート'!J68="","",'(入力①) 基本情報入力シート'!J68)</f>
        <v/>
      </c>
      <c r="J47" s="804" t="str">
        <f>IF('(入力①) 基本情報入力シート'!K68="","",'(入力①) 基本情報入力シート'!K68)</f>
        <v/>
      </c>
      <c r="K47" s="805" t="str">
        <f>IF('(入力①) 基本情報入力シート'!L68="","",'(入力①) 基本情報入力シート'!L68)</f>
        <v/>
      </c>
      <c r="L47" s="806" t="str">
        <f>IF('(入力①) 基本情報入力シート'!M68="","",'(入力①) 基本情報入力シート'!M68)</f>
        <v/>
      </c>
      <c r="M47" s="806" t="str">
        <f>IF('(入力①) 基本情報入力シート'!R68="","",'(入力①) 基本情報入力シート'!R68)</f>
        <v/>
      </c>
      <c r="N47" s="806" t="str">
        <f>IF('(入力①) 基本情報入力シート'!W68="","",'(入力①) 基本情報入力シート'!W68)</f>
        <v/>
      </c>
      <c r="O47" s="598" t="str">
        <f>IF('(入力①) 基本情報入力シート'!X68="","",'(入力①) 基本情報入力シート'!X68)</f>
        <v/>
      </c>
      <c r="P47" s="599" t="str">
        <f>IF('(入力①) 基本情報入力シート'!Y68="","",'(入力①) 基本情報入力シート'!Y68)</f>
        <v/>
      </c>
      <c r="Q47" s="742"/>
      <c r="R47" s="770" t="str">
        <f>IF('(入力①) 基本情報入力シート'!Z68="","",'(入力①) 基本情報入力シート'!Z68)</f>
        <v/>
      </c>
      <c r="S47" s="779" t="str">
        <f>IF('(入力①) 基本情報入力シート'!AA68="","",'(入力①) 基本情報入力シート'!AA68)</f>
        <v/>
      </c>
      <c r="T47" s="726"/>
      <c r="U47" s="728" t="str">
        <f>IF(P47="","",VLOOKUP(P47,【参考】数式用2!$A$3:$C$36,3,FALSE))</f>
        <v/>
      </c>
      <c r="V47" s="603" t="s">
        <v>172</v>
      </c>
      <c r="W47" s="601"/>
      <c r="X47" s="600" t="s">
        <v>173</v>
      </c>
      <c r="Y47" s="601"/>
      <c r="Z47" s="602" t="s">
        <v>174</v>
      </c>
      <c r="AA47" s="601"/>
      <c r="AB47" s="603" t="s">
        <v>173</v>
      </c>
      <c r="AC47" s="601"/>
      <c r="AD47" s="603" t="s">
        <v>175</v>
      </c>
      <c r="AE47" s="604" t="s">
        <v>176</v>
      </c>
      <c r="AF47" s="605" t="str">
        <f t="shared" si="1"/>
        <v/>
      </c>
      <c r="AG47" s="606" t="s">
        <v>177</v>
      </c>
      <c r="AH47" s="607" t="str">
        <f t="shared" si="3"/>
        <v/>
      </c>
      <c r="AI47" s="772"/>
      <c r="AJ47" s="773"/>
      <c r="AK47" s="772"/>
      <c r="AL47" s="775"/>
    </row>
    <row r="48" spans="1:38" ht="36.75" customHeight="1">
      <c r="A48" s="598">
        <f t="shared" si="2"/>
        <v>37</v>
      </c>
      <c r="B48" s="803" t="str">
        <f>IF('(入力①) 基本情報入力シート'!C69="","",'(入力①) 基本情報入力シート'!C69)</f>
        <v/>
      </c>
      <c r="C48" s="804" t="str">
        <f>IF('(入力①) 基本情報入力シート'!D69="","",'(入力①) 基本情報入力シート'!D69)</f>
        <v/>
      </c>
      <c r="D48" s="804" t="str">
        <f>IF('(入力①) 基本情報入力シート'!E69="","",'(入力①) 基本情報入力シート'!E69)</f>
        <v/>
      </c>
      <c r="E48" s="804" t="str">
        <f>IF('(入力①) 基本情報入力シート'!F69="","",'(入力①) 基本情報入力シート'!F69)</f>
        <v/>
      </c>
      <c r="F48" s="804" t="str">
        <f>IF('(入力①) 基本情報入力シート'!G69="","",'(入力①) 基本情報入力シート'!G69)</f>
        <v/>
      </c>
      <c r="G48" s="804" t="str">
        <f>IF('(入力①) 基本情報入力シート'!H69="","",'(入力①) 基本情報入力シート'!H69)</f>
        <v/>
      </c>
      <c r="H48" s="804" t="str">
        <f>IF('(入力①) 基本情報入力シート'!I69="","",'(入力①) 基本情報入力シート'!I69)</f>
        <v/>
      </c>
      <c r="I48" s="804" t="str">
        <f>IF('(入力①) 基本情報入力シート'!J69="","",'(入力①) 基本情報入力シート'!J69)</f>
        <v/>
      </c>
      <c r="J48" s="804" t="str">
        <f>IF('(入力①) 基本情報入力シート'!K69="","",'(入力①) 基本情報入力シート'!K69)</f>
        <v/>
      </c>
      <c r="K48" s="805" t="str">
        <f>IF('(入力①) 基本情報入力シート'!L69="","",'(入力①) 基本情報入力シート'!L69)</f>
        <v/>
      </c>
      <c r="L48" s="806" t="str">
        <f>IF('(入力①) 基本情報入力シート'!M69="","",'(入力①) 基本情報入力シート'!M69)</f>
        <v/>
      </c>
      <c r="M48" s="806" t="str">
        <f>IF('(入力①) 基本情報入力シート'!R69="","",'(入力①) 基本情報入力シート'!R69)</f>
        <v/>
      </c>
      <c r="N48" s="806" t="str">
        <f>IF('(入力①) 基本情報入力シート'!W69="","",'(入力①) 基本情報入力シート'!W69)</f>
        <v/>
      </c>
      <c r="O48" s="598" t="str">
        <f>IF('(入力①) 基本情報入力シート'!X69="","",'(入力①) 基本情報入力シート'!X69)</f>
        <v/>
      </c>
      <c r="P48" s="599" t="str">
        <f>IF('(入力①) 基本情報入力シート'!Y69="","",'(入力①) 基本情報入力シート'!Y69)</f>
        <v/>
      </c>
      <c r="Q48" s="742"/>
      <c r="R48" s="770" t="str">
        <f>IF('(入力①) 基本情報入力シート'!Z69="","",'(入力①) 基本情報入力シート'!Z69)</f>
        <v/>
      </c>
      <c r="S48" s="779" t="str">
        <f>IF('(入力①) 基本情報入力シート'!AA69="","",'(入力①) 基本情報入力シート'!AA69)</f>
        <v/>
      </c>
      <c r="T48" s="726"/>
      <c r="U48" s="728" t="str">
        <f>IF(P48="","",VLOOKUP(P48,【参考】数式用2!$A$3:$C$36,3,FALSE))</f>
        <v/>
      </c>
      <c r="V48" s="603" t="s">
        <v>172</v>
      </c>
      <c r="W48" s="601"/>
      <c r="X48" s="600" t="s">
        <v>173</v>
      </c>
      <c r="Y48" s="601"/>
      <c r="Z48" s="602" t="s">
        <v>174</v>
      </c>
      <c r="AA48" s="601"/>
      <c r="AB48" s="603" t="s">
        <v>173</v>
      </c>
      <c r="AC48" s="601"/>
      <c r="AD48" s="603" t="s">
        <v>175</v>
      </c>
      <c r="AE48" s="604" t="s">
        <v>176</v>
      </c>
      <c r="AF48" s="605" t="str">
        <f t="shared" si="1"/>
        <v/>
      </c>
      <c r="AG48" s="606" t="s">
        <v>177</v>
      </c>
      <c r="AH48" s="607" t="str">
        <f t="shared" si="3"/>
        <v/>
      </c>
      <c r="AI48" s="772"/>
      <c r="AJ48" s="773"/>
      <c r="AK48" s="772"/>
      <c r="AL48" s="775"/>
    </row>
    <row r="49" spans="1:38" ht="36.75" customHeight="1">
      <c r="A49" s="598">
        <f t="shared" si="2"/>
        <v>38</v>
      </c>
      <c r="B49" s="803" t="str">
        <f>IF('(入力①) 基本情報入力シート'!C70="","",'(入力①) 基本情報入力シート'!C70)</f>
        <v/>
      </c>
      <c r="C49" s="804" t="str">
        <f>IF('(入力①) 基本情報入力シート'!D70="","",'(入力①) 基本情報入力シート'!D70)</f>
        <v/>
      </c>
      <c r="D49" s="804" t="str">
        <f>IF('(入力①) 基本情報入力シート'!E70="","",'(入力①) 基本情報入力シート'!E70)</f>
        <v/>
      </c>
      <c r="E49" s="804" t="str">
        <f>IF('(入力①) 基本情報入力シート'!F70="","",'(入力①) 基本情報入力シート'!F70)</f>
        <v/>
      </c>
      <c r="F49" s="804" t="str">
        <f>IF('(入力①) 基本情報入力シート'!G70="","",'(入力①) 基本情報入力シート'!G70)</f>
        <v/>
      </c>
      <c r="G49" s="804" t="str">
        <f>IF('(入力①) 基本情報入力シート'!H70="","",'(入力①) 基本情報入力シート'!H70)</f>
        <v/>
      </c>
      <c r="H49" s="804" t="str">
        <f>IF('(入力①) 基本情報入力シート'!I70="","",'(入力①) 基本情報入力シート'!I70)</f>
        <v/>
      </c>
      <c r="I49" s="804" t="str">
        <f>IF('(入力①) 基本情報入力シート'!J70="","",'(入力①) 基本情報入力シート'!J70)</f>
        <v/>
      </c>
      <c r="J49" s="804" t="str">
        <f>IF('(入力①) 基本情報入力シート'!K70="","",'(入力①) 基本情報入力シート'!K70)</f>
        <v/>
      </c>
      <c r="K49" s="805" t="str">
        <f>IF('(入力①) 基本情報入力シート'!L70="","",'(入力①) 基本情報入力シート'!L70)</f>
        <v/>
      </c>
      <c r="L49" s="806" t="str">
        <f>IF('(入力①) 基本情報入力シート'!M70="","",'(入力①) 基本情報入力シート'!M70)</f>
        <v/>
      </c>
      <c r="M49" s="806" t="str">
        <f>IF('(入力①) 基本情報入力シート'!R70="","",'(入力①) 基本情報入力シート'!R70)</f>
        <v/>
      </c>
      <c r="N49" s="806" t="str">
        <f>IF('(入力①) 基本情報入力シート'!W70="","",'(入力①) 基本情報入力シート'!W70)</f>
        <v/>
      </c>
      <c r="O49" s="598" t="str">
        <f>IF('(入力①) 基本情報入力シート'!X70="","",'(入力①) 基本情報入力シート'!X70)</f>
        <v/>
      </c>
      <c r="P49" s="599" t="str">
        <f>IF('(入力①) 基本情報入力シート'!Y70="","",'(入力①) 基本情報入力シート'!Y70)</f>
        <v/>
      </c>
      <c r="Q49" s="742"/>
      <c r="R49" s="770" t="str">
        <f>IF('(入力①) 基本情報入力シート'!Z70="","",'(入力①) 基本情報入力シート'!Z70)</f>
        <v/>
      </c>
      <c r="S49" s="779" t="str">
        <f>IF('(入力①) 基本情報入力シート'!AA70="","",'(入力①) 基本情報入力シート'!AA70)</f>
        <v/>
      </c>
      <c r="T49" s="726"/>
      <c r="U49" s="728" t="str">
        <f>IF(P49="","",VLOOKUP(P49,【参考】数式用2!$A$3:$C$36,3,FALSE))</f>
        <v/>
      </c>
      <c r="V49" s="603" t="s">
        <v>172</v>
      </c>
      <c r="W49" s="601"/>
      <c r="X49" s="600" t="s">
        <v>173</v>
      </c>
      <c r="Y49" s="601"/>
      <c r="Z49" s="602" t="s">
        <v>174</v>
      </c>
      <c r="AA49" s="601"/>
      <c r="AB49" s="603" t="s">
        <v>173</v>
      </c>
      <c r="AC49" s="601"/>
      <c r="AD49" s="603" t="s">
        <v>175</v>
      </c>
      <c r="AE49" s="604" t="s">
        <v>176</v>
      </c>
      <c r="AF49" s="605" t="str">
        <f t="shared" si="1"/>
        <v/>
      </c>
      <c r="AG49" s="606" t="s">
        <v>177</v>
      </c>
      <c r="AH49" s="607" t="str">
        <f t="shared" si="3"/>
        <v/>
      </c>
      <c r="AI49" s="772"/>
      <c r="AJ49" s="773"/>
      <c r="AK49" s="772"/>
      <c r="AL49" s="775"/>
    </row>
    <row r="50" spans="1:38" ht="36.75" customHeight="1">
      <c r="A50" s="598">
        <f t="shared" si="2"/>
        <v>39</v>
      </c>
      <c r="B50" s="803" t="str">
        <f>IF('(入力①) 基本情報入力シート'!C71="","",'(入力①) 基本情報入力シート'!C71)</f>
        <v/>
      </c>
      <c r="C50" s="804" t="str">
        <f>IF('(入力①) 基本情報入力シート'!D71="","",'(入力①) 基本情報入力シート'!D71)</f>
        <v/>
      </c>
      <c r="D50" s="804" t="str">
        <f>IF('(入力①) 基本情報入力シート'!E71="","",'(入力①) 基本情報入力シート'!E71)</f>
        <v/>
      </c>
      <c r="E50" s="804" t="str">
        <f>IF('(入力①) 基本情報入力シート'!F71="","",'(入力①) 基本情報入力シート'!F71)</f>
        <v/>
      </c>
      <c r="F50" s="804" t="str">
        <f>IF('(入力①) 基本情報入力シート'!G71="","",'(入力①) 基本情報入力シート'!G71)</f>
        <v/>
      </c>
      <c r="G50" s="804" t="str">
        <f>IF('(入力①) 基本情報入力シート'!H71="","",'(入力①) 基本情報入力シート'!H71)</f>
        <v/>
      </c>
      <c r="H50" s="804" t="str">
        <f>IF('(入力①) 基本情報入力シート'!I71="","",'(入力①) 基本情報入力シート'!I71)</f>
        <v/>
      </c>
      <c r="I50" s="804" t="str">
        <f>IF('(入力①) 基本情報入力シート'!J71="","",'(入力①) 基本情報入力シート'!J71)</f>
        <v/>
      </c>
      <c r="J50" s="804" t="str">
        <f>IF('(入力①) 基本情報入力シート'!K71="","",'(入力①) 基本情報入力シート'!K71)</f>
        <v/>
      </c>
      <c r="K50" s="805" t="str">
        <f>IF('(入力①) 基本情報入力シート'!L71="","",'(入力①) 基本情報入力シート'!L71)</f>
        <v/>
      </c>
      <c r="L50" s="806" t="str">
        <f>IF('(入力①) 基本情報入力シート'!M71="","",'(入力①) 基本情報入力シート'!M71)</f>
        <v/>
      </c>
      <c r="M50" s="806" t="str">
        <f>IF('(入力①) 基本情報入力シート'!R71="","",'(入力①) 基本情報入力シート'!R71)</f>
        <v/>
      </c>
      <c r="N50" s="806" t="str">
        <f>IF('(入力①) 基本情報入力シート'!W71="","",'(入力①) 基本情報入力シート'!W71)</f>
        <v/>
      </c>
      <c r="O50" s="598" t="str">
        <f>IF('(入力①) 基本情報入力シート'!X71="","",'(入力①) 基本情報入力シート'!X71)</f>
        <v/>
      </c>
      <c r="P50" s="599" t="str">
        <f>IF('(入力①) 基本情報入力シート'!Y71="","",'(入力①) 基本情報入力シート'!Y71)</f>
        <v/>
      </c>
      <c r="Q50" s="742"/>
      <c r="R50" s="770" t="str">
        <f>IF('(入力①) 基本情報入力シート'!Z71="","",'(入力①) 基本情報入力シート'!Z71)</f>
        <v/>
      </c>
      <c r="S50" s="779" t="str">
        <f>IF('(入力①) 基本情報入力シート'!AA71="","",'(入力①) 基本情報入力シート'!AA71)</f>
        <v/>
      </c>
      <c r="T50" s="726"/>
      <c r="U50" s="728" t="str">
        <f>IF(P50="","",VLOOKUP(P50,【参考】数式用2!$A$3:$C$36,3,FALSE))</f>
        <v/>
      </c>
      <c r="V50" s="603" t="s">
        <v>172</v>
      </c>
      <c r="W50" s="601"/>
      <c r="X50" s="600" t="s">
        <v>173</v>
      </c>
      <c r="Y50" s="601"/>
      <c r="Z50" s="602" t="s">
        <v>174</v>
      </c>
      <c r="AA50" s="601"/>
      <c r="AB50" s="603" t="s">
        <v>173</v>
      </c>
      <c r="AC50" s="601"/>
      <c r="AD50" s="603" t="s">
        <v>175</v>
      </c>
      <c r="AE50" s="604" t="s">
        <v>176</v>
      </c>
      <c r="AF50" s="605" t="str">
        <f t="shared" si="1"/>
        <v/>
      </c>
      <c r="AG50" s="606" t="s">
        <v>177</v>
      </c>
      <c r="AH50" s="607" t="str">
        <f t="shared" si="3"/>
        <v/>
      </c>
      <c r="AI50" s="772"/>
      <c r="AJ50" s="773"/>
      <c r="AK50" s="772"/>
      <c r="AL50" s="775"/>
    </row>
    <row r="51" spans="1:38" ht="36.75" customHeight="1">
      <c r="A51" s="598">
        <f t="shared" si="2"/>
        <v>40</v>
      </c>
      <c r="B51" s="803" t="str">
        <f>IF('(入力①) 基本情報入力シート'!C72="","",'(入力①) 基本情報入力シート'!C72)</f>
        <v/>
      </c>
      <c r="C51" s="804" t="str">
        <f>IF('(入力①) 基本情報入力シート'!D72="","",'(入力①) 基本情報入力シート'!D72)</f>
        <v/>
      </c>
      <c r="D51" s="804" t="str">
        <f>IF('(入力①) 基本情報入力シート'!E72="","",'(入力①) 基本情報入力シート'!E72)</f>
        <v/>
      </c>
      <c r="E51" s="804" t="str">
        <f>IF('(入力①) 基本情報入力シート'!F72="","",'(入力①) 基本情報入力シート'!F72)</f>
        <v/>
      </c>
      <c r="F51" s="804" t="str">
        <f>IF('(入力①) 基本情報入力シート'!G72="","",'(入力①) 基本情報入力シート'!G72)</f>
        <v/>
      </c>
      <c r="G51" s="804" t="str">
        <f>IF('(入力①) 基本情報入力シート'!H72="","",'(入力①) 基本情報入力シート'!H72)</f>
        <v/>
      </c>
      <c r="H51" s="804" t="str">
        <f>IF('(入力①) 基本情報入力シート'!I72="","",'(入力①) 基本情報入力シート'!I72)</f>
        <v/>
      </c>
      <c r="I51" s="804" t="str">
        <f>IF('(入力①) 基本情報入力シート'!J72="","",'(入力①) 基本情報入力シート'!J72)</f>
        <v/>
      </c>
      <c r="J51" s="804" t="str">
        <f>IF('(入力①) 基本情報入力シート'!K72="","",'(入力①) 基本情報入力シート'!K72)</f>
        <v/>
      </c>
      <c r="K51" s="805" t="str">
        <f>IF('(入力①) 基本情報入力シート'!L72="","",'(入力①) 基本情報入力シート'!L72)</f>
        <v/>
      </c>
      <c r="L51" s="806" t="str">
        <f>IF('(入力①) 基本情報入力シート'!M72="","",'(入力①) 基本情報入力シート'!M72)</f>
        <v/>
      </c>
      <c r="M51" s="806" t="str">
        <f>IF('(入力①) 基本情報入力シート'!R72="","",'(入力①) 基本情報入力シート'!R72)</f>
        <v/>
      </c>
      <c r="N51" s="806" t="str">
        <f>IF('(入力①) 基本情報入力シート'!W72="","",'(入力①) 基本情報入力シート'!W72)</f>
        <v/>
      </c>
      <c r="O51" s="598" t="str">
        <f>IF('(入力①) 基本情報入力シート'!X72="","",'(入力①) 基本情報入力シート'!X72)</f>
        <v/>
      </c>
      <c r="P51" s="599" t="str">
        <f>IF('(入力①) 基本情報入力シート'!Y72="","",'(入力①) 基本情報入力シート'!Y72)</f>
        <v/>
      </c>
      <c r="Q51" s="742"/>
      <c r="R51" s="770" t="str">
        <f>IF('(入力①) 基本情報入力シート'!Z72="","",'(入力①) 基本情報入力シート'!Z72)</f>
        <v/>
      </c>
      <c r="S51" s="779" t="str">
        <f>IF('(入力①) 基本情報入力シート'!AA72="","",'(入力①) 基本情報入力シート'!AA72)</f>
        <v/>
      </c>
      <c r="T51" s="726"/>
      <c r="U51" s="728" t="str">
        <f>IF(P51="","",VLOOKUP(P51,【参考】数式用2!$A$3:$C$36,3,FALSE))</f>
        <v/>
      </c>
      <c r="V51" s="603" t="s">
        <v>172</v>
      </c>
      <c r="W51" s="601"/>
      <c r="X51" s="600" t="s">
        <v>173</v>
      </c>
      <c r="Y51" s="601"/>
      <c r="Z51" s="602" t="s">
        <v>174</v>
      </c>
      <c r="AA51" s="601"/>
      <c r="AB51" s="603" t="s">
        <v>173</v>
      </c>
      <c r="AC51" s="601"/>
      <c r="AD51" s="603" t="s">
        <v>175</v>
      </c>
      <c r="AE51" s="604" t="s">
        <v>176</v>
      </c>
      <c r="AF51" s="605" t="str">
        <f t="shared" si="1"/>
        <v/>
      </c>
      <c r="AG51" s="606" t="s">
        <v>177</v>
      </c>
      <c r="AH51" s="607" t="str">
        <f t="shared" si="3"/>
        <v/>
      </c>
      <c r="AI51" s="772"/>
      <c r="AJ51" s="773"/>
      <c r="AK51" s="772"/>
      <c r="AL51" s="775"/>
    </row>
    <row r="52" spans="1:38" ht="36.75" customHeight="1">
      <c r="A52" s="598">
        <f t="shared" si="2"/>
        <v>41</v>
      </c>
      <c r="B52" s="803" t="str">
        <f>IF('(入力①) 基本情報入力シート'!C73="","",'(入力①) 基本情報入力シート'!C73)</f>
        <v/>
      </c>
      <c r="C52" s="804" t="str">
        <f>IF('(入力①) 基本情報入力シート'!D73="","",'(入力①) 基本情報入力シート'!D73)</f>
        <v/>
      </c>
      <c r="D52" s="804" t="str">
        <f>IF('(入力①) 基本情報入力シート'!E73="","",'(入力①) 基本情報入力シート'!E73)</f>
        <v/>
      </c>
      <c r="E52" s="804" t="str">
        <f>IF('(入力①) 基本情報入力シート'!F73="","",'(入力①) 基本情報入力シート'!F73)</f>
        <v/>
      </c>
      <c r="F52" s="804" t="str">
        <f>IF('(入力①) 基本情報入力シート'!G73="","",'(入力①) 基本情報入力シート'!G73)</f>
        <v/>
      </c>
      <c r="G52" s="804" t="str">
        <f>IF('(入力①) 基本情報入力シート'!H73="","",'(入力①) 基本情報入力シート'!H73)</f>
        <v/>
      </c>
      <c r="H52" s="804" t="str">
        <f>IF('(入力①) 基本情報入力シート'!I73="","",'(入力①) 基本情報入力シート'!I73)</f>
        <v/>
      </c>
      <c r="I52" s="804" t="str">
        <f>IF('(入力①) 基本情報入力シート'!J73="","",'(入力①) 基本情報入力シート'!J73)</f>
        <v/>
      </c>
      <c r="J52" s="804" t="str">
        <f>IF('(入力①) 基本情報入力シート'!K73="","",'(入力①) 基本情報入力シート'!K73)</f>
        <v/>
      </c>
      <c r="K52" s="805" t="str">
        <f>IF('(入力①) 基本情報入力シート'!L73="","",'(入力①) 基本情報入力シート'!L73)</f>
        <v/>
      </c>
      <c r="L52" s="806" t="str">
        <f>IF('(入力①) 基本情報入力シート'!M73="","",'(入力①) 基本情報入力シート'!M73)</f>
        <v/>
      </c>
      <c r="M52" s="806" t="str">
        <f>IF('(入力①) 基本情報入力シート'!R73="","",'(入力①) 基本情報入力シート'!R73)</f>
        <v/>
      </c>
      <c r="N52" s="806" t="str">
        <f>IF('(入力①) 基本情報入力シート'!W73="","",'(入力①) 基本情報入力シート'!W73)</f>
        <v/>
      </c>
      <c r="O52" s="598" t="str">
        <f>IF('(入力①) 基本情報入力シート'!X73="","",'(入力①) 基本情報入力シート'!X73)</f>
        <v/>
      </c>
      <c r="P52" s="599" t="str">
        <f>IF('(入力①) 基本情報入力シート'!Y73="","",'(入力①) 基本情報入力シート'!Y73)</f>
        <v/>
      </c>
      <c r="Q52" s="742"/>
      <c r="R52" s="770" t="str">
        <f>IF('(入力①) 基本情報入力シート'!Z73="","",'(入力①) 基本情報入力シート'!Z73)</f>
        <v/>
      </c>
      <c r="S52" s="779" t="str">
        <f>IF('(入力①) 基本情報入力シート'!AA73="","",'(入力①) 基本情報入力シート'!AA73)</f>
        <v/>
      </c>
      <c r="T52" s="726"/>
      <c r="U52" s="728" t="str">
        <f>IF(P52="","",VLOOKUP(P52,【参考】数式用2!$A$3:$C$36,3,FALSE))</f>
        <v/>
      </c>
      <c r="V52" s="603" t="s">
        <v>172</v>
      </c>
      <c r="W52" s="601"/>
      <c r="X52" s="600" t="s">
        <v>173</v>
      </c>
      <c r="Y52" s="601"/>
      <c r="Z52" s="602" t="s">
        <v>174</v>
      </c>
      <c r="AA52" s="601"/>
      <c r="AB52" s="603" t="s">
        <v>173</v>
      </c>
      <c r="AC52" s="601"/>
      <c r="AD52" s="603" t="s">
        <v>175</v>
      </c>
      <c r="AE52" s="604" t="s">
        <v>176</v>
      </c>
      <c r="AF52" s="605" t="str">
        <f t="shared" si="1"/>
        <v/>
      </c>
      <c r="AG52" s="606" t="s">
        <v>177</v>
      </c>
      <c r="AH52" s="607" t="str">
        <f t="shared" si="3"/>
        <v/>
      </c>
      <c r="AI52" s="772"/>
      <c r="AJ52" s="773"/>
      <c r="AK52" s="772"/>
      <c r="AL52" s="775"/>
    </row>
    <row r="53" spans="1:38" ht="36.75" customHeight="1">
      <c r="A53" s="598">
        <f t="shared" si="2"/>
        <v>42</v>
      </c>
      <c r="B53" s="803" t="str">
        <f>IF('(入力①) 基本情報入力シート'!C74="","",'(入力①) 基本情報入力シート'!C74)</f>
        <v/>
      </c>
      <c r="C53" s="804" t="str">
        <f>IF('(入力①) 基本情報入力シート'!D74="","",'(入力①) 基本情報入力シート'!D74)</f>
        <v/>
      </c>
      <c r="D53" s="804" t="str">
        <f>IF('(入力①) 基本情報入力シート'!E74="","",'(入力①) 基本情報入力シート'!E74)</f>
        <v/>
      </c>
      <c r="E53" s="804" t="str">
        <f>IF('(入力①) 基本情報入力シート'!F74="","",'(入力①) 基本情報入力シート'!F74)</f>
        <v/>
      </c>
      <c r="F53" s="804" t="str">
        <f>IF('(入力①) 基本情報入力シート'!G74="","",'(入力①) 基本情報入力シート'!G74)</f>
        <v/>
      </c>
      <c r="G53" s="804" t="str">
        <f>IF('(入力①) 基本情報入力シート'!H74="","",'(入力①) 基本情報入力シート'!H74)</f>
        <v/>
      </c>
      <c r="H53" s="804" t="str">
        <f>IF('(入力①) 基本情報入力シート'!I74="","",'(入力①) 基本情報入力シート'!I74)</f>
        <v/>
      </c>
      <c r="I53" s="804" t="str">
        <f>IF('(入力①) 基本情報入力シート'!J74="","",'(入力①) 基本情報入力シート'!J74)</f>
        <v/>
      </c>
      <c r="J53" s="804" t="str">
        <f>IF('(入力①) 基本情報入力シート'!K74="","",'(入力①) 基本情報入力シート'!K74)</f>
        <v/>
      </c>
      <c r="K53" s="805" t="str">
        <f>IF('(入力①) 基本情報入力シート'!L74="","",'(入力①) 基本情報入力シート'!L74)</f>
        <v/>
      </c>
      <c r="L53" s="806" t="str">
        <f>IF('(入力①) 基本情報入力シート'!M74="","",'(入力①) 基本情報入力シート'!M74)</f>
        <v/>
      </c>
      <c r="M53" s="806" t="str">
        <f>IF('(入力①) 基本情報入力シート'!R74="","",'(入力①) 基本情報入力シート'!R74)</f>
        <v/>
      </c>
      <c r="N53" s="806" t="str">
        <f>IF('(入力①) 基本情報入力シート'!W74="","",'(入力①) 基本情報入力シート'!W74)</f>
        <v/>
      </c>
      <c r="O53" s="598" t="str">
        <f>IF('(入力①) 基本情報入力シート'!X74="","",'(入力①) 基本情報入力シート'!X74)</f>
        <v/>
      </c>
      <c r="P53" s="599" t="str">
        <f>IF('(入力①) 基本情報入力シート'!Y74="","",'(入力①) 基本情報入力シート'!Y74)</f>
        <v/>
      </c>
      <c r="Q53" s="742"/>
      <c r="R53" s="770" t="str">
        <f>IF('(入力①) 基本情報入力シート'!Z74="","",'(入力①) 基本情報入力シート'!Z74)</f>
        <v/>
      </c>
      <c r="S53" s="779" t="str">
        <f>IF('(入力①) 基本情報入力シート'!AA74="","",'(入力①) 基本情報入力シート'!AA74)</f>
        <v/>
      </c>
      <c r="T53" s="726"/>
      <c r="U53" s="728" t="str">
        <f>IF(P53="","",VLOOKUP(P53,【参考】数式用2!$A$3:$C$36,3,FALSE))</f>
        <v/>
      </c>
      <c r="V53" s="603" t="s">
        <v>172</v>
      </c>
      <c r="W53" s="601"/>
      <c r="X53" s="600" t="s">
        <v>173</v>
      </c>
      <c r="Y53" s="601"/>
      <c r="Z53" s="602" t="s">
        <v>174</v>
      </c>
      <c r="AA53" s="601"/>
      <c r="AB53" s="603" t="s">
        <v>173</v>
      </c>
      <c r="AC53" s="601"/>
      <c r="AD53" s="603" t="s">
        <v>175</v>
      </c>
      <c r="AE53" s="604" t="s">
        <v>176</v>
      </c>
      <c r="AF53" s="605" t="str">
        <f t="shared" si="1"/>
        <v/>
      </c>
      <c r="AG53" s="606" t="s">
        <v>177</v>
      </c>
      <c r="AH53" s="607" t="str">
        <f t="shared" si="3"/>
        <v/>
      </c>
      <c r="AI53" s="772"/>
      <c r="AJ53" s="773"/>
      <c r="AK53" s="772"/>
      <c r="AL53" s="775"/>
    </row>
    <row r="54" spans="1:38" ht="36.75" customHeight="1">
      <c r="A54" s="598">
        <f t="shared" si="2"/>
        <v>43</v>
      </c>
      <c r="B54" s="803" t="str">
        <f>IF('(入力①) 基本情報入力シート'!C75="","",'(入力①) 基本情報入力シート'!C75)</f>
        <v/>
      </c>
      <c r="C54" s="804" t="str">
        <f>IF('(入力①) 基本情報入力シート'!D75="","",'(入力①) 基本情報入力シート'!D75)</f>
        <v/>
      </c>
      <c r="D54" s="804" t="str">
        <f>IF('(入力①) 基本情報入力シート'!E75="","",'(入力①) 基本情報入力シート'!E75)</f>
        <v/>
      </c>
      <c r="E54" s="804" t="str">
        <f>IF('(入力①) 基本情報入力シート'!F75="","",'(入力①) 基本情報入力シート'!F75)</f>
        <v/>
      </c>
      <c r="F54" s="804" t="str">
        <f>IF('(入力①) 基本情報入力シート'!G75="","",'(入力①) 基本情報入力シート'!G75)</f>
        <v/>
      </c>
      <c r="G54" s="804" t="str">
        <f>IF('(入力①) 基本情報入力シート'!H75="","",'(入力①) 基本情報入力シート'!H75)</f>
        <v/>
      </c>
      <c r="H54" s="804" t="str">
        <f>IF('(入力①) 基本情報入力シート'!I75="","",'(入力①) 基本情報入力シート'!I75)</f>
        <v/>
      </c>
      <c r="I54" s="804" t="str">
        <f>IF('(入力①) 基本情報入力シート'!J75="","",'(入力①) 基本情報入力シート'!J75)</f>
        <v/>
      </c>
      <c r="J54" s="804" t="str">
        <f>IF('(入力①) 基本情報入力シート'!K75="","",'(入力①) 基本情報入力シート'!K75)</f>
        <v/>
      </c>
      <c r="K54" s="805" t="str">
        <f>IF('(入力①) 基本情報入力シート'!L75="","",'(入力①) 基本情報入力シート'!L75)</f>
        <v/>
      </c>
      <c r="L54" s="806" t="str">
        <f>IF('(入力①) 基本情報入力シート'!M75="","",'(入力①) 基本情報入力シート'!M75)</f>
        <v/>
      </c>
      <c r="M54" s="806" t="str">
        <f>IF('(入力①) 基本情報入力シート'!R75="","",'(入力①) 基本情報入力シート'!R75)</f>
        <v/>
      </c>
      <c r="N54" s="806" t="str">
        <f>IF('(入力①) 基本情報入力シート'!W75="","",'(入力①) 基本情報入力シート'!W75)</f>
        <v/>
      </c>
      <c r="O54" s="598" t="str">
        <f>IF('(入力①) 基本情報入力シート'!X75="","",'(入力①) 基本情報入力シート'!X75)</f>
        <v/>
      </c>
      <c r="P54" s="599" t="str">
        <f>IF('(入力①) 基本情報入力シート'!Y75="","",'(入力①) 基本情報入力シート'!Y75)</f>
        <v/>
      </c>
      <c r="Q54" s="742"/>
      <c r="R54" s="770" t="str">
        <f>IF('(入力①) 基本情報入力シート'!Z75="","",'(入力①) 基本情報入力シート'!Z75)</f>
        <v/>
      </c>
      <c r="S54" s="779" t="str">
        <f>IF('(入力①) 基本情報入力シート'!AA75="","",'(入力①) 基本情報入力シート'!AA75)</f>
        <v/>
      </c>
      <c r="T54" s="726"/>
      <c r="U54" s="728" t="str">
        <f>IF(P54="","",VLOOKUP(P54,【参考】数式用2!$A$3:$C$36,3,FALSE))</f>
        <v/>
      </c>
      <c r="V54" s="603" t="s">
        <v>172</v>
      </c>
      <c r="W54" s="601"/>
      <c r="X54" s="600" t="s">
        <v>173</v>
      </c>
      <c r="Y54" s="601"/>
      <c r="Z54" s="602" t="s">
        <v>174</v>
      </c>
      <c r="AA54" s="601"/>
      <c r="AB54" s="603" t="s">
        <v>173</v>
      </c>
      <c r="AC54" s="601"/>
      <c r="AD54" s="603" t="s">
        <v>175</v>
      </c>
      <c r="AE54" s="604" t="s">
        <v>176</v>
      </c>
      <c r="AF54" s="605" t="str">
        <f t="shared" si="1"/>
        <v/>
      </c>
      <c r="AG54" s="606" t="s">
        <v>177</v>
      </c>
      <c r="AH54" s="607" t="str">
        <f t="shared" si="3"/>
        <v/>
      </c>
      <c r="AI54" s="772"/>
      <c r="AJ54" s="773"/>
      <c r="AK54" s="772"/>
      <c r="AL54" s="775"/>
    </row>
    <row r="55" spans="1:38" ht="36.75" customHeight="1">
      <c r="A55" s="598">
        <f t="shared" si="2"/>
        <v>44</v>
      </c>
      <c r="B55" s="803" t="str">
        <f>IF('(入力①) 基本情報入力シート'!C76="","",'(入力①) 基本情報入力シート'!C76)</f>
        <v/>
      </c>
      <c r="C55" s="804" t="str">
        <f>IF('(入力①) 基本情報入力シート'!D76="","",'(入力①) 基本情報入力シート'!D76)</f>
        <v/>
      </c>
      <c r="D55" s="804" t="str">
        <f>IF('(入力①) 基本情報入力シート'!E76="","",'(入力①) 基本情報入力シート'!E76)</f>
        <v/>
      </c>
      <c r="E55" s="804" t="str">
        <f>IF('(入力①) 基本情報入力シート'!F76="","",'(入力①) 基本情報入力シート'!F76)</f>
        <v/>
      </c>
      <c r="F55" s="804" t="str">
        <f>IF('(入力①) 基本情報入力シート'!G76="","",'(入力①) 基本情報入力シート'!G76)</f>
        <v/>
      </c>
      <c r="G55" s="804" t="str">
        <f>IF('(入力①) 基本情報入力シート'!H76="","",'(入力①) 基本情報入力シート'!H76)</f>
        <v/>
      </c>
      <c r="H55" s="804" t="str">
        <f>IF('(入力①) 基本情報入力シート'!I76="","",'(入力①) 基本情報入力シート'!I76)</f>
        <v/>
      </c>
      <c r="I55" s="804" t="str">
        <f>IF('(入力①) 基本情報入力シート'!J76="","",'(入力①) 基本情報入力シート'!J76)</f>
        <v/>
      </c>
      <c r="J55" s="804" t="str">
        <f>IF('(入力①) 基本情報入力シート'!K76="","",'(入力①) 基本情報入力シート'!K76)</f>
        <v/>
      </c>
      <c r="K55" s="805" t="str">
        <f>IF('(入力①) 基本情報入力シート'!L76="","",'(入力①) 基本情報入力シート'!L76)</f>
        <v/>
      </c>
      <c r="L55" s="806" t="str">
        <f>IF('(入力①) 基本情報入力シート'!M76="","",'(入力①) 基本情報入力シート'!M76)</f>
        <v/>
      </c>
      <c r="M55" s="806" t="str">
        <f>IF('(入力①) 基本情報入力シート'!R76="","",'(入力①) 基本情報入力シート'!R76)</f>
        <v/>
      </c>
      <c r="N55" s="806" t="str">
        <f>IF('(入力①) 基本情報入力シート'!W76="","",'(入力①) 基本情報入力シート'!W76)</f>
        <v/>
      </c>
      <c r="O55" s="598" t="str">
        <f>IF('(入力①) 基本情報入力シート'!X76="","",'(入力①) 基本情報入力シート'!X76)</f>
        <v/>
      </c>
      <c r="P55" s="599" t="str">
        <f>IF('(入力①) 基本情報入力シート'!Y76="","",'(入力①) 基本情報入力シート'!Y76)</f>
        <v/>
      </c>
      <c r="Q55" s="742"/>
      <c r="R55" s="770" t="str">
        <f>IF('(入力①) 基本情報入力シート'!Z76="","",'(入力①) 基本情報入力シート'!Z76)</f>
        <v/>
      </c>
      <c r="S55" s="779" t="str">
        <f>IF('(入力①) 基本情報入力シート'!AA76="","",'(入力①) 基本情報入力シート'!AA76)</f>
        <v/>
      </c>
      <c r="T55" s="726"/>
      <c r="U55" s="728" t="str">
        <f>IF(P55="","",VLOOKUP(P55,【参考】数式用2!$A$3:$C$36,3,FALSE))</f>
        <v/>
      </c>
      <c r="V55" s="603" t="s">
        <v>172</v>
      </c>
      <c r="W55" s="601"/>
      <c r="X55" s="600" t="s">
        <v>173</v>
      </c>
      <c r="Y55" s="601"/>
      <c r="Z55" s="602" t="s">
        <v>174</v>
      </c>
      <c r="AA55" s="601"/>
      <c r="AB55" s="603" t="s">
        <v>173</v>
      </c>
      <c r="AC55" s="601"/>
      <c r="AD55" s="603" t="s">
        <v>175</v>
      </c>
      <c r="AE55" s="604" t="s">
        <v>176</v>
      </c>
      <c r="AF55" s="605" t="str">
        <f t="shared" si="1"/>
        <v/>
      </c>
      <c r="AG55" s="606" t="s">
        <v>177</v>
      </c>
      <c r="AH55" s="607" t="str">
        <f t="shared" si="3"/>
        <v/>
      </c>
      <c r="AI55" s="772"/>
      <c r="AJ55" s="773"/>
      <c r="AK55" s="772"/>
      <c r="AL55" s="775"/>
    </row>
    <row r="56" spans="1:38" ht="36.75" customHeight="1">
      <c r="A56" s="598">
        <f t="shared" si="2"/>
        <v>45</v>
      </c>
      <c r="B56" s="803" t="str">
        <f>IF('(入力①) 基本情報入力シート'!C77="","",'(入力①) 基本情報入力シート'!C77)</f>
        <v/>
      </c>
      <c r="C56" s="804" t="str">
        <f>IF('(入力①) 基本情報入力シート'!D77="","",'(入力①) 基本情報入力シート'!D77)</f>
        <v/>
      </c>
      <c r="D56" s="804" t="str">
        <f>IF('(入力①) 基本情報入力シート'!E77="","",'(入力①) 基本情報入力シート'!E77)</f>
        <v/>
      </c>
      <c r="E56" s="804" t="str">
        <f>IF('(入力①) 基本情報入力シート'!F77="","",'(入力①) 基本情報入力シート'!F77)</f>
        <v/>
      </c>
      <c r="F56" s="804" t="str">
        <f>IF('(入力①) 基本情報入力シート'!G77="","",'(入力①) 基本情報入力シート'!G77)</f>
        <v/>
      </c>
      <c r="G56" s="804" t="str">
        <f>IF('(入力①) 基本情報入力シート'!H77="","",'(入力①) 基本情報入力シート'!H77)</f>
        <v/>
      </c>
      <c r="H56" s="804" t="str">
        <f>IF('(入力①) 基本情報入力シート'!I77="","",'(入力①) 基本情報入力シート'!I77)</f>
        <v/>
      </c>
      <c r="I56" s="804" t="str">
        <f>IF('(入力①) 基本情報入力シート'!J77="","",'(入力①) 基本情報入力シート'!J77)</f>
        <v/>
      </c>
      <c r="J56" s="804" t="str">
        <f>IF('(入力①) 基本情報入力シート'!K77="","",'(入力①) 基本情報入力シート'!K77)</f>
        <v/>
      </c>
      <c r="K56" s="805" t="str">
        <f>IF('(入力①) 基本情報入力シート'!L77="","",'(入力①) 基本情報入力シート'!L77)</f>
        <v/>
      </c>
      <c r="L56" s="806" t="str">
        <f>IF('(入力①) 基本情報入力シート'!M77="","",'(入力①) 基本情報入力シート'!M77)</f>
        <v/>
      </c>
      <c r="M56" s="806" t="str">
        <f>IF('(入力①) 基本情報入力シート'!R77="","",'(入力①) 基本情報入力シート'!R77)</f>
        <v/>
      </c>
      <c r="N56" s="806" t="str">
        <f>IF('(入力①) 基本情報入力シート'!W77="","",'(入力①) 基本情報入力シート'!W77)</f>
        <v/>
      </c>
      <c r="O56" s="598" t="str">
        <f>IF('(入力①) 基本情報入力シート'!X77="","",'(入力①) 基本情報入力シート'!X77)</f>
        <v/>
      </c>
      <c r="P56" s="599" t="str">
        <f>IF('(入力①) 基本情報入力シート'!Y77="","",'(入力①) 基本情報入力シート'!Y77)</f>
        <v/>
      </c>
      <c r="Q56" s="742"/>
      <c r="R56" s="770" t="str">
        <f>IF('(入力①) 基本情報入力シート'!Z77="","",'(入力①) 基本情報入力シート'!Z77)</f>
        <v/>
      </c>
      <c r="S56" s="779" t="str">
        <f>IF('(入力①) 基本情報入力シート'!AA77="","",'(入力①) 基本情報入力シート'!AA77)</f>
        <v/>
      </c>
      <c r="T56" s="726"/>
      <c r="U56" s="728" t="str">
        <f>IF(P56="","",VLOOKUP(P56,【参考】数式用2!$A$3:$C$36,3,FALSE))</f>
        <v/>
      </c>
      <c r="V56" s="603" t="s">
        <v>172</v>
      </c>
      <c r="W56" s="601"/>
      <c r="X56" s="600" t="s">
        <v>173</v>
      </c>
      <c r="Y56" s="601"/>
      <c r="Z56" s="602" t="s">
        <v>174</v>
      </c>
      <c r="AA56" s="601"/>
      <c r="AB56" s="603" t="s">
        <v>173</v>
      </c>
      <c r="AC56" s="601"/>
      <c r="AD56" s="603" t="s">
        <v>175</v>
      </c>
      <c r="AE56" s="604" t="s">
        <v>176</v>
      </c>
      <c r="AF56" s="605" t="str">
        <f t="shared" si="1"/>
        <v/>
      </c>
      <c r="AG56" s="606" t="s">
        <v>177</v>
      </c>
      <c r="AH56" s="607" t="str">
        <f t="shared" si="3"/>
        <v/>
      </c>
      <c r="AI56" s="772"/>
      <c r="AJ56" s="773"/>
      <c r="AK56" s="772"/>
      <c r="AL56" s="775"/>
    </row>
    <row r="57" spans="1:38" ht="36.75" customHeight="1">
      <c r="A57" s="598">
        <f t="shared" si="2"/>
        <v>46</v>
      </c>
      <c r="B57" s="803" t="str">
        <f>IF('(入力①) 基本情報入力シート'!C78="","",'(入力①) 基本情報入力シート'!C78)</f>
        <v/>
      </c>
      <c r="C57" s="804" t="str">
        <f>IF('(入力①) 基本情報入力シート'!D78="","",'(入力①) 基本情報入力シート'!D78)</f>
        <v/>
      </c>
      <c r="D57" s="804" t="str">
        <f>IF('(入力①) 基本情報入力シート'!E78="","",'(入力①) 基本情報入力シート'!E78)</f>
        <v/>
      </c>
      <c r="E57" s="804" t="str">
        <f>IF('(入力①) 基本情報入力シート'!F78="","",'(入力①) 基本情報入力シート'!F78)</f>
        <v/>
      </c>
      <c r="F57" s="804" t="str">
        <f>IF('(入力①) 基本情報入力シート'!G78="","",'(入力①) 基本情報入力シート'!G78)</f>
        <v/>
      </c>
      <c r="G57" s="804" t="str">
        <f>IF('(入力①) 基本情報入力シート'!H78="","",'(入力①) 基本情報入力シート'!H78)</f>
        <v/>
      </c>
      <c r="H57" s="804" t="str">
        <f>IF('(入力①) 基本情報入力シート'!I78="","",'(入力①) 基本情報入力シート'!I78)</f>
        <v/>
      </c>
      <c r="I57" s="804" t="str">
        <f>IF('(入力①) 基本情報入力シート'!J78="","",'(入力①) 基本情報入力シート'!J78)</f>
        <v/>
      </c>
      <c r="J57" s="804" t="str">
        <f>IF('(入力①) 基本情報入力シート'!K78="","",'(入力①) 基本情報入力シート'!K78)</f>
        <v/>
      </c>
      <c r="K57" s="805" t="str">
        <f>IF('(入力①) 基本情報入力シート'!L78="","",'(入力①) 基本情報入力シート'!L78)</f>
        <v/>
      </c>
      <c r="L57" s="806" t="str">
        <f>IF('(入力①) 基本情報入力シート'!M78="","",'(入力①) 基本情報入力シート'!M78)</f>
        <v/>
      </c>
      <c r="M57" s="806" t="str">
        <f>IF('(入力①) 基本情報入力シート'!R78="","",'(入力①) 基本情報入力シート'!R78)</f>
        <v/>
      </c>
      <c r="N57" s="806" t="str">
        <f>IF('(入力①) 基本情報入力シート'!W78="","",'(入力①) 基本情報入力シート'!W78)</f>
        <v/>
      </c>
      <c r="O57" s="598" t="str">
        <f>IF('(入力①) 基本情報入力シート'!X78="","",'(入力①) 基本情報入力シート'!X78)</f>
        <v/>
      </c>
      <c r="P57" s="599" t="str">
        <f>IF('(入力①) 基本情報入力シート'!Y78="","",'(入力①) 基本情報入力シート'!Y78)</f>
        <v/>
      </c>
      <c r="Q57" s="742"/>
      <c r="R57" s="770" t="str">
        <f>IF('(入力①) 基本情報入力シート'!Z78="","",'(入力①) 基本情報入力シート'!Z78)</f>
        <v/>
      </c>
      <c r="S57" s="779" t="str">
        <f>IF('(入力①) 基本情報入力シート'!AA78="","",'(入力①) 基本情報入力シート'!AA78)</f>
        <v/>
      </c>
      <c r="T57" s="726"/>
      <c r="U57" s="728" t="str">
        <f>IF(P57="","",VLOOKUP(P57,【参考】数式用2!$A$3:$C$36,3,FALSE))</f>
        <v/>
      </c>
      <c r="V57" s="603" t="s">
        <v>172</v>
      </c>
      <c r="W57" s="601"/>
      <c r="X57" s="600" t="s">
        <v>173</v>
      </c>
      <c r="Y57" s="601"/>
      <c r="Z57" s="602" t="s">
        <v>174</v>
      </c>
      <c r="AA57" s="601"/>
      <c r="AB57" s="603" t="s">
        <v>173</v>
      </c>
      <c r="AC57" s="601"/>
      <c r="AD57" s="603" t="s">
        <v>175</v>
      </c>
      <c r="AE57" s="604" t="s">
        <v>176</v>
      </c>
      <c r="AF57" s="605" t="str">
        <f t="shared" si="1"/>
        <v/>
      </c>
      <c r="AG57" s="606" t="s">
        <v>177</v>
      </c>
      <c r="AH57" s="607" t="str">
        <f t="shared" si="3"/>
        <v/>
      </c>
      <c r="AI57" s="772"/>
      <c r="AJ57" s="773"/>
      <c r="AK57" s="772"/>
      <c r="AL57" s="775"/>
    </row>
    <row r="58" spans="1:38" ht="36.75" customHeight="1">
      <c r="A58" s="598">
        <f t="shared" si="2"/>
        <v>47</v>
      </c>
      <c r="B58" s="803" t="str">
        <f>IF('(入力①) 基本情報入力シート'!C79="","",'(入力①) 基本情報入力シート'!C79)</f>
        <v/>
      </c>
      <c r="C58" s="804" t="str">
        <f>IF('(入力①) 基本情報入力シート'!D79="","",'(入力①) 基本情報入力シート'!D79)</f>
        <v/>
      </c>
      <c r="D58" s="804" t="str">
        <f>IF('(入力①) 基本情報入力シート'!E79="","",'(入力①) 基本情報入力シート'!E79)</f>
        <v/>
      </c>
      <c r="E58" s="804" t="str">
        <f>IF('(入力①) 基本情報入力シート'!F79="","",'(入力①) 基本情報入力シート'!F79)</f>
        <v/>
      </c>
      <c r="F58" s="804" t="str">
        <f>IF('(入力①) 基本情報入力シート'!G79="","",'(入力①) 基本情報入力シート'!G79)</f>
        <v/>
      </c>
      <c r="G58" s="804" t="str">
        <f>IF('(入力①) 基本情報入力シート'!H79="","",'(入力①) 基本情報入力シート'!H79)</f>
        <v/>
      </c>
      <c r="H58" s="804" t="str">
        <f>IF('(入力①) 基本情報入力シート'!I79="","",'(入力①) 基本情報入力シート'!I79)</f>
        <v/>
      </c>
      <c r="I58" s="804" t="str">
        <f>IF('(入力①) 基本情報入力シート'!J79="","",'(入力①) 基本情報入力シート'!J79)</f>
        <v/>
      </c>
      <c r="J58" s="804" t="str">
        <f>IF('(入力①) 基本情報入力シート'!K79="","",'(入力①) 基本情報入力シート'!K79)</f>
        <v/>
      </c>
      <c r="K58" s="805" t="str">
        <f>IF('(入力①) 基本情報入力シート'!L79="","",'(入力①) 基本情報入力シート'!L79)</f>
        <v/>
      </c>
      <c r="L58" s="806" t="str">
        <f>IF('(入力①) 基本情報入力シート'!M79="","",'(入力①) 基本情報入力シート'!M79)</f>
        <v/>
      </c>
      <c r="M58" s="806" t="str">
        <f>IF('(入力①) 基本情報入力シート'!R79="","",'(入力①) 基本情報入力シート'!R79)</f>
        <v/>
      </c>
      <c r="N58" s="806" t="str">
        <f>IF('(入力①) 基本情報入力シート'!W79="","",'(入力①) 基本情報入力シート'!W79)</f>
        <v/>
      </c>
      <c r="O58" s="598" t="str">
        <f>IF('(入力①) 基本情報入力シート'!X79="","",'(入力①) 基本情報入力シート'!X79)</f>
        <v/>
      </c>
      <c r="P58" s="599" t="str">
        <f>IF('(入力①) 基本情報入力シート'!Y79="","",'(入力①) 基本情報入力シート'!Y79)</f>
        <v/>
      </c>
      <c r="Q58" s="742"/>
      <c r="R58" s="770" t="str">
        <f>IF('(入力①) 基本情報入力シート'!Z79="","",'(入力①) 基本情報入力シート'!Z79)</f>
        <v/>
      </c>
      <c r="S58" s="779" t="str">
        <f>IF('(入力①) 基本情報入力シート'!AA79="","",'(入力①) 基本情報入力シート'!AA79)</f>
        <v/>
      </c>
      <c r="T58" s="726"/>
      <c r="U58" s="728" t="str">
        <f>IF(P58="","",VLOOKUP(P58,【参考】数式用2!$A$3:$C$36,3,FALSE))</f>
        <v/>
      </c>
      <c r="V58" s="603" t="s">
        <v>172</v>
      </c>
      <c r="W58" s="601"/>
      <c r="X58" s="600" t="s">
        <v>173</v>
      </c>
      <c r="Y58" s="601"/>
      <c r="Z58" s="602" t="s">
        <v>174</v>
      </c>
      <c r="AA58" s="601"/>
      <c r="AB58" s="603" t="s">
        <v>173</v>
      </c>
      <c r="AC58" s="601"/>
      <c r="AD58" s="603" t="s">
        <v>175</v>
      </c>
      <c r="AE58" s="604" t="s">
        <v>176</v>
      </c>
      <c r="AF58" s="605" t="str">
        <f t="shared" si="1"/>
        <v/>
      </c>
      <c r="AG58" s="606" t="s">
        <v>177</v>
      </c>
      <c r="AH58" s="607" t="str">
        <f t="shared" si="3"/>
        <v/>
      </c>
      <c r="AI58" s="772"/>
      <c r="AJ58" s="773"/>
      <c r="AK58" s="772"/>
      <c r="AL58" s="775"/>
    </row>
    <row r="59" spans="1:38" ht="36.75" customHeight="1">
      <c r="A59" s="598">
        <f t="shared" si="2"/>
        <v>48</v>
      </c>
      <c r="B59" s="803" t="str">
        <f>IF('(入力①) 基本情報入力シート'!C80="","",'(入力①) 基本情報入力シート'!C80)</f>
        <v/>
      </c>
      <c r="C59" s="804" t="str">
        <f>IF('(入力①) 基本情報入力シート'!D80="","",'(入力①) 基本情報入力シート'!D80)</f>
        <v/>
      </c>
      <c r="D59" s="804" t="str">
        <f>IF('(入力①) 基本情報入力シート'!E80="","",'(入力①) 基本情報入力シート'!E80)</f>
        <v/>
      </c>
      <c r="E59" s="804" t="str">
        <f>IF('(入力①) 基本情報入力シート'!F80="","",'(入力①) 基本情報入力シート'!F80)</f>
        <v/>
      </c>
      <c r="F59" s="804" t="str">
        <f>IF('(入力①) 基本情報入力シート'!G80="","",'(入力①) 基本情報入力シート'!G80)</f>
        <v/>
      </c>
      <c r="G59" s="804" t="str">
        <f>IF('(入力①) 基本情報入力シート'!H80="","",'(入力①) 基本情報入力シート'!H80)</f>
        <v/>
      </c>
      <c r="H59" s="804" t="str">
        <f>IF('(入力①) 基本情報入力シート'!I80="","",'(入力①) 基本情報入力シート'!I80)</f>
        <v/>
      </c>
      <c r="I59" s="804" t="str">
        <f>IF('(入力①) 基本情報入力シート'!J80="","",'(入力①) 基本情報入力シート'!J80)</f>
        <v/>
      </c>
      <c r="J59" s="804" t="str">
        <f>IF('(入力①) 基本情報入力シート'!K80="","",'(入力①) 基本情報入力シート'!K80)</f>
        <v/>
      </c>
      <c r="K59" s="805" t="str">
        <f>IF('(入力①) 基本情報入力シート'!L80="","",'(入力①) 基本情報入力シート'!L80)</f>
        <v/>
      </c>
      <c r="L59" s="806" t="str">
        <f>IF('(入力①) 基本情報入力シート'!M80="","",'(入力①) 基本情報入力シート'!M80)</f>
        <v/>
      </c>
      <c r="M59" s="806" t="str">
        <f>IF('(入力①) 基本情報入力シート'!R80="","",'(入力①) 基本情報入力シート'!R80)</f>
        <v/>
      </c>
      <c r="N59" s="806" t="str">
        <f>IF('(入力①) 基本情報入力シート'!W80="","",'(入力①) 基本情報入力シート'!W80)</f>
        <v/>
      </c>
      <c r="O59" s="598" t="str">
        <f>IF('(入力①) 基本情報入力シート'!X80="","",'(入力①) 基本情報入力シート'!X80)</f>
        <v/>
      </c>
      <c r="P59" s="599" t="str">
        <f>IF('(入力①) 基本情報入力シート'!Y80="","",'(入力①) 基本情報入力シート'!Y80)</f>
        <v/>
      </c>
      <c r="Q59" s="742"/>
      <c r="R59" s="770" t="str">
        <f>IF('(入力①) 基本情報入力シート'!Z80="","",'(入力①) 基本情報入力シート'!Z80)</f>
        <v/>
      </c>
      <c r="S59" s="779" t="str">
        <f>IF('(入力①) 基本情報入力シート'!AA80="","",'(入力①) 基本情報入力シート'!AA80)</f>
        <v/>
      </c>
      <c r="T59" s="726"/>
      <c r="U59" s="728" t="str">
        <f>IF(P59="","",VLOOKUP(P59,【参考】数式用2!$A$3:$C$36,3,FALSE))</f>
        <v/>
      </c>
      <c r="V59" s="603" t="s">
        <v>172</v>
      </c>
      <c r="W59" s="601"/>
      <c r="X59" s="600" t="s">
        <v>173</v>
      </c>
      <c r="Y59" s="601"/>
      <c r="Z59" s="602" t="s">
        <v>174</v>
      </c>
      <c r="AA59" s="601"/>
      <c r="AB59" s="603" t="s">
        <v>173</v>
      </c>
      <c r="AC59" s="601"/>
      <c r="AD59" s="603" t="s">
        <v>175</v>
      </c>
      <c r="AE59" s="604" t="s">
        <v>176</v>
      </c>
      <c r="AF59" s="605" t="str">
        <f t="shared" si="1"/>
        <v/>
      </c>
      <c r="AG59" s="606" t="s">
        <v>177</v>
      </c>
      <c r="AH59" s="607" t="str">
        <f t="shared" si="3"/>
        <v/>
      </c>
      <c r="AI59" s="772"/>
      <c r="AJ59" s="773"/>
      <c r="AK59" s="772"/>
      <c r="AL59" s="775"/>
    </row>
    <row r="60" spans="1:38" ht="36.75" customHeight="1">
      <c r="A60" s="598">
        <f t="shared" si="2"/>
        <v>49</v>
      </c>
      <c r="B60" s="803" t="str">
        <f>IF('(入力①) 基本情報入力シート'!C81="","",'(入力①) 基本情報入力シート'!C81)</f>
        <v/>
      </c>
      <c r="C60" s="804" t="str">
        <f>IF('(入力①) 基本情報入力シート'!D81="","",'(入力①) 基本情報入力シート'!D81)</f>
        <v/>
      </c>
      <c r="D60" s="804" t="str">
        <f>IF('(入力①) 基本情報入力シート'!E81="","",'(入力①) 基本情報入力シート'!E81)</f>
        <v/>
      </c>
      <c r="E60" s="804" t="str">
        <f>IF('(入力①) 基本情報入力シート'!F81="","",'(入力①) 基本情報入力シート'!F81)</f>
        <v/>
      </c>
      <c r="F60" s="804" t="str">
        <f>IF('(入力①) 基本情報入力シート'!G81="","",'(入力①) 基本情報入力シート'!G81)</f>
        <v/>
      </c>
      <c r="G60" s="804" t="str">
        <f>IF('(入力①) 基本情報入力シート'!H81="","",'(入力①) 基本情報入力シート'!H81)</f>
        <v/>
      </c>
      <c r="H60" s="804" t="str">
        <f>IF('(入力①) 基本情報入力シート'!I81="","",'(入力①) 基本情報入力シート'!I81)</f>
        <v/>
      </c>
      <c r="I60" s="804" t="str">
        <f>IF('(入力①) 基本情報入力シート'!J81="","",'(入力①) 基本情報入力シート'!J81)</f>
        <v/>
      </c>
      <c r="J60" s="804" t="str">
        <f>IF('(入力①) 基本情報入力シート'!K81="","",'(入力①) 基本情報入力シート'!K81)</f>
        <v/>
      </c>
      <c r="K60" s="805" t="str">
        <f>IF('(入力①) 基本情報入力シート'!L81="","",'(入力①) 基本情報入力シート'!L81)</f>
        <v/>
      </c>
      <c r="L60" s="806" t="str">
        <f>IF('(入力①) 基本情報入力シート'!M81="","",'(入力①) 基本情報入力シート'!M81)</f>
        <v/>
      </c>
      <c r="M60" s="806" t="str">
        <f>IF('(入力①) 基本情報入力シート'!R81="","",'(入力①) 基本情報入力シート'!R81)</f>
        <v/>
      </c>
      <c r="N60" s="806" t="str">
        <f>IF('(入力①) 基本情報入力シート'!W81="","",'(入力①) 基本情報入力シート'!W81)</f>
        <v/>
      </c>
      <c r="O60" s="598" t="str">
        <f>IF('(入力①) 基本情報入力シート'!X81="","",'(入力①) 基本情報入力シート'!X81)</f>
        <v/>
      </c>
      <c r="P60" s="599" t="str">
        <f>IF('(入力①) 基本情報入力シート'!Y81="","",'(入力①) 基本情報入力シート'!Y81)</f>
        <v/>
      </c>
      <c r="Q60" s="742"/>
      <c r="R60" s="770" t="str">
        <f>IF('(入力①) 基本情報入力シート'!Z81="","",'(入力①) 基本情報入力シート'!Z81)</f>
        <v/>
      </c>
      <c r="S60" s="779" t="str">
        <f>IF('(入力①) 基本情報入力シート'!AA81="","",'(入力①) 基本情報入力シート'!AA81)</f>
        <v/>
      </c>
      <c r="T60" s="726"/>
      <c r="U60" s="728" t="str">
        <f>IF(P60="","",VLOOKUP(P60,【参考】数式用2!$A$3:$C$36,3,FALSE))</f>
        <v/>
      </c>
      <c r="V60" s="603" t="s">
        <v>172</v>
      </c>
      <c r="W60" s="601"/>
      <c r="X60" s="600" t="s">
        <v>173</v>
      </c>
      <c r="Y60" s="601"/>
      <c r="Z60" s="602" t="s">
        <v>174</v>
      </c>
      <c r="AA60" s="601"/>
      <c r="AB60" s="603" t="s">
        <v>173</v>
      </c>
      <c r="AC60" s="601"/>
      <c r="AD60" s="603" t="s">
        <v>175</v>
      </c>
      <c r="AE60" s="604" t="s">
        <v>176</v>
      </c>
      <c r="AF60" s="605" t="str">
        <f t="shared" si="1"/>
        <v/>
      </c>
      <c r="AG60" s="606" t="s">
        <v>177</v>
      </c>
      <c r="AH60" s="607" t="str">
        <f t="shared" si="3"/>
        <v/>
      </c>
      <c r="AI60" s="772"/>
      <c r="AJ60" s="773"/>
      <c r="AK60" s="772"/>
      <c r="AL60" s="775"/>
    </row>
    <row r="61" spans="1:38" ht="36.75" customHeight="1">
      <c r="A61" s="598">
        <f t="shared" si="2"/>
        <v>50</v>
      </c>
      <c r="B61" s="803" t="str">
        <f>IF('(入力①) 基本情報入力シート'!C82="","",'(入力①) 基本情報入力シート'!C82)</f>
        <v/>
      </c>
      <c r="C61" s="804" t="str">
        <f>IF('(入力①) 基本情報入力シート'!D82="","",'(入力①) 基本情報入力シート'!D82)</f>
        <v/>
      </c>
      <c r="D61" s="804" t="str">
        <f>IF('(入力①) 基本情報入力シート'!E82="","",'(入力①) 基本情報入力シート'!E82)</f>
        <v/>
      </c>
      <c r="E61" s="804" t="str">
        <f>IF('(入力①) 基本情報入力シート'!F82="","",'(入力①) 基本情報入力シート'!F82)</f>
        <v/>
      </c>
      <c r="F61" s="804" t="str">
        <f>IF('(入力①) 基本情報入力シート'!G82="","",'(入力①) 基本情報入力シート'!G82)</f>
        <v/>
      </c>
      <c r="G61" s="804" t="str">
        <f>IF('(入力①) 基本情報入力シート'!H82="","",'(入力①) 基本情報入力シート'!H82)</f>
        <v/>
      </c>
      <c r="H61" s="804" t="str">
        <f>IF('(入力①) 基本情報入力シート'!I82="","",'(入力①) 基本情報入力シート'!I82)</f>
        <v/>
      </c>
      <c r="I61" s="804" t="str">
        <f>IF('(入力①) 基本情報入力シート'!J82="","",'(入力①) 基本情報入力シート'!J82)</f>
        <v/>
      </c>
      <c r="J61" s="804" t="str">
        <f>IF('(入力①) 基本情報入力シート'!K82="","",'(入力①) 基本情報入力シート'!K82)</f>
        <v/>
      </c>
      <c r="K61" s="805" t="str">
        <f>IF('(入力①) 基本情報入力シート'!L82="","",'(入力①) 基本情報入力シート'!L82)</f>
        <v/>
      </c>
      <c r="L61" s="806" t="str">
        <f>IF('(入力①) 基本情報入力シート'!M82="","",'(入力①) 基本情報入力シート'!M82)</f>
        <v/>
      </c>
      <c r="M61" s="806" t="str">
        <f>IF('(入力①) 基本情報入力シート'!R82="","",'(入力①) 基本情報入力シート'!R82)</f>
        <v/>
      </c>
      <c r="N61" s="806" t="str">
        <f>IF('(入力①) 基本情報入力シート'!W82="","",'(入力①) 基本情報入力シート'!W82)</f>
        <v/>
      </c>
      <c r="O61" s="598" t="str">
        <f>IF('(入力①) 基本情報入力シート'!X82="","",'(入力①) 基本情報入力シート'!X82)</f>
        <v/>
      </c>
      <c r="P61" s="599" t="str">
        <f>IF('(入力①) 基本情報入力シート'!Y82="","",'(入力①) 基本情報入力シート'!Y82)</f>
        <v/>
      </c>
      <c r="Q61" s="742"/>
      <c r="R61" s="770" t="str">
        <f>IF('(入力①) 基本情報入力シート'!Z82="","",'(入力①) 基本情報入力シート'!Z82)</f>
        <v/>
      </c>
      <c r="S61" s="779" t="str">
        <f>IF('(入力①) 基本情報入力シート'!AA82="","",'(入力①) 基本情報入力シート'!AA82)</f>
        <v/>
      </c>
      <c r="T61" s="726"/>
      <c r="U61" s="728" t="str">
        <f>IF(P61="","",VLOOKUP(P61,【参考】数式用2!$A$3:$C$36,3,FALSE))</f>
        <v/>
      </c>
      <c r="V61" s="603" t="s">
        <v>172</v>
      </c>
      <c r="W61" s="601"/>
      <c r="X61" s="600" t="s">
        <v>173</v>
      </c>
      <c r="Y61" s="601"/>
      <c r="Z61" s="602" t="s">
        <v>174</v>
      </c>
      <c r="AA61" s="601"/>
      <c r="AB61" s="603" t="s">
        <v>173</v>
      </c>
      <c r="AC61" s="601"/>
      <c r="AD61" s="603" t="s">
        <v>175</v>
      </c>
      <c r="AE61" s="604" t="s">
        <v>176</v>
      </c>
      <c r="AF61" s="605" t="str">
        <f t="shared" si="1"/>
        <v/>
      </c>
      <c r="AG61" s="606" t="s">
        <v>177</v>
      </c>
      <c r="AH61" s="607" t="str">
        <f t="shared" si="3"/>
        <v/>
      </c>
      <c r="AI61" s="772"/>
      <c r="AJ61" s="773"/>
      <c r="AK61" s="772"/>
      <c r="AL61" s="775"/>
    </row>
    <row r="62" spans="1:38" ht="36.75" customHeight="1">
      <c r="A62" s="598">
        <f t="shared" si="2"/>
        <v>51</v>
      </c>
      <c r="B62" s="803" t="str">
        <f>IF('(入力①) 基本情報入力シート'!C83="","",'(入力①) 基本情報入力シート'!C83)</f>
        <v/>
      </c>
      <c r="C62" s="804" t="str">
        <f>IF('(入力①) 基本情報入力シート'!D83="","",'(入力①) 基本情報入力シート'!D83)</f>
        <v/>
      </c>
      <c r="D62" s="804" t="str">
        <f>IF('(入力①) 基本情報入力シート'!E83="","",'(入力①) 基本情報入力シート'!E83)</f>
        <v/>
      </c>
      <c r="E62" s="804" t="str">
        <f>IF('(入力①) 基本情報入力シート'!F83="","",'(入力①) 基本情報入力シート'!F83)</f>
        <v/>
      </c>
      <c r="F62" s="804" t="str">
        <f>IF('(入力①) 基本情報入力シート'!G83="","",'(入力①) 基本情報入力シート'!G83)</f>
        <v/>
      </c>
      <c r="G62" s="804" t="str">
        <f>IF('(入力①) 基本情報入力シート'!H83="","",'(入力①) 基本情報入力シート'!H83)</f>
        <v/>
      </c>
      <c r="H62" s="804" t="str">
        <f>IF('(入力①) 基本情報入力シート'!I83="","",'(入力①) 基本情報入力シート'!I83)</f>
        <v/>
      </c>
      <c r="I62" s="804" t="str">
        <f>IF('(入力①) 基本情報入力シート'!J83="","",'(入力①) 基本情報入力シート'!J83)</f>
        <v/>
      </c>
      <c r="J62" s="804" t="str">
        <f>IF('(入力①) 基本情報入力シート'!K83="","",'(入力①) 基本情報入力シート'!K83)</f>
        <v/>
      </c>
      <c r="K62" s="805" t="str">
        <f>IF('(入力①) 基本情報入力シート'!L83="","",'(入力①) 基本情報入力シート'!L83)</f>
        <v/>
      </c>
      <c r="L62" s="806" t="str">
        <f>IF('(入力①) 基本情報入力シート'!M83="","",'(入力①) 基本情報入力シート'!M83)</f>
        <v/>
      </c>
      <c r="M62" s="806" t="str">
        <f>IF('(入力①) 基本情報入力シート'!R83="","",'(入力①) 基本情報入力シート'!R83)</f>
        <v/>
      </c>
      <c r="N62" s="806" t="str">
        <f>IF('(入力①) 基本情報入力シート'!W83="","",'(入力①) 基本情報入力シート'!W83)</f>
        <v/>
      </c>
      <c r="O62" s="598" t="str">
        <f>IF('(入力①) 基本情報入力シート'!X83="","",'(入力①) 基本情報入力シート'!X83)</f>
        <v/>
      </c>
      <c r="P62" s="599" t="str">
        <f>IF('(入力①) 基本情報入力シート'!Y83="","",'(入力①) 基本情報入力シート'!Y83)</f>
        <v/>
      </c>
      <c r="Q62" s="742"/>
      <c r="R62" s="770" t="str">
        <f>IF('(入力①) 基本情報入力シート'!Z83="","",'(入力①) 基本情報入力シート'!Z83)</f>
        <v/>
      </c>
      <c r="S62" s="779" t="str">
        <f>IF('(入力①) 基本情報入力シート'!AA83="","",'(入力①) 基本情報入力シート'!AA83)</f>
        <v/>
      </c>
      <c r="T62" s="726"/>
      <c r="U62" s="728" t="str">
        <f>IF(P62="","",VLOOKUP(P62,【参考】数式用2!$A$3:$C$36,3,FALSE))</f>
        <v/>
      </c>
      <c r="V62" s="603" t="s">
        <v>172</v>
      </c>
      <c r="W62" s="601"/>
      <c r="X62" s="600" t="s">
        <v>173</v>
      </c>
      <c r="Y62" s="601"/>
      <c r="Z62" s="602" t="s">
        <v>174</v>
      </c>
      <c r="AA62" s="601"/>
      <c r="AB62" s="603" t="s">
        <v>173</v>
      </c>
      <c r="AC62" s="601"/>
      <c r="AD62" s="603" t="s">
        <v>175</v>
      </c>
      <c r="AE62" s="604" t="s">
        <v>176</v>
      </c>
      <c r="AF62" s="605" t="str">
        <f t="shared" si="1"/>
        <v/>
      </c>
      <c r="AG62" s="606" t="s">
        <v>177</v>
      </c>
      <c r="AH62" s="607" t="str">
        <f t="shared" si="3"/>
        <v/>
      </c>
      <c r="AI62" s="772"/>
      <c r="AJ62" s="773"/>
      <c r="AK62" s="772"/>
      <c r="AL62" s="775"/>
    </row>
    <row r="63" spans="1:38" ht="36.75" customHeight="1">
      <c r="A63" s="598">
        <f t="shared" si="2"/>
        <v>52</v>
      </c>
      <c r="B63" s="803" t="str">
        <f>IF('(入力①) 基本情報入力シート'!C84="","",'(入力①) 基本情報入力シート'!C84)</f>
        <v/>
      </c>
      <c r="C63" s="804" t="str">
        <f>IF('(入力①) 基本情報入力シート'!D84="","",'(入力①) 基本情報入力シート'!D84)</f>
        <v/>
      </c>
      <c r="D63" s="804" t="str">
        <f>IF('(入力①) 基本情報入力シート'!E84="","",'(入力①) 基本情報入力シート'!E84)</f>
        <v/>
      </c>
      <c r="E63" s="804" t="str">
        <f>IF('(入力①) 基本情報入力シート'!F84="","",'(入力①) 基本情報入力シート'!F84)</f>
        <v/>
      </c>
      <c r="F63" s="804" t="str">
        <f>IF('(入力①) 基本情報入力シート'!G84="","",'(入力①) 基本情報入力シート'!G84)</f>
        <v/>
      </c>
      <c r="G63" s="804" t="str">
        <f>IF('(入力①) 基本情報入力シート'!H84="","",'(入力①) 基本情報入力シート'!H84)</f>
        <v/>
      </c>
      <c r="H63" s="804" t="str">
        <f>IF('(入力①) 基本情報入力シート'!I84="","",'(入力①) 基本情報入力シート'!I84)</f>
        <v/>
      </c>
      <c r="I63" s="804" t="str">
        <f>IF('(入力①) 基本情報入力シート'!J84="","",'(入力①) 基本情報入力シート'!J84)</f>
        <v/>
      </c>
      <c r="J63" s="804" t="str">
        <f>IF('(入力①) 基本情報入力シート'!K84="","",'(入力①) 基本情報入力シート'!K84)</f>
        <v/>
      </c>
      <c r="K63" s="805" t="str">
        <f>IF('(入力①) 基本情報入力シート'!L84="","",'(入力①) 基本情報入力シート'!L84)</f>
        <v/>
      </c>
      <c r="L63" s="806" t="str">
        <f>IF('(入力①) 基本情報入力シート'!M84="","",'(入力①) 基本情報入力シート'!M84)</f>
        <v/>
      </c>
      <c r="M63" s="806" t="str">
        <f>IF('(入力①) 基本情報入力シート'!R84="","",'(入力①) 基本情報入力シート'!R84)</f>
        <v/>
      </c>
      <c r="N63" s="806" t="str">
        <f>IF('(入力①) 基本情報入力シート'!W84="","",'(入力①) 基本情報入力シート'!W84)</f>
        <v/>
      </c>
      <c r="O63" s="598" t="str">
        <f>IF('(入力①) 基本情報入力シート'!X84="","",'(入力①) 基本情報入力シート'!X84)</f>
        <v/>
      </c>
      <c r="P63" s="599" t="str">
        <f>IF('(入力①) 基本情報入力シート'!Y84="","",'(入力①) 基本情報入力シート'!Y84)</f>
        <v/>
      </c>
      <c r="Q63" s="742"/>
      <c r="R63" s="770" t="str">
        <f>IF('(入力①) 基本情報入力シート'!Z84="","",'(入力①) 基本情報入力シート'!Z84)</f>
        <v/>
      </c>
      <c r="S63" s="779" t="str">
        <f>IF('(入力①) 基本情報入力シート'!AA84="","",'(入力①) 基本情報入力シート'!AA84)</f>
        <v/>
      </c>
      <c r="T63" s="726"/>
      <c r="U63" s="728" t="str">
        <f>IF(P63="","",VLOOKUP(P63,【参考】数式用2!$A$3:$C$36,3,FALSE))</f>
        <v/>
      </c>
      <c r="V63" s="603" t="s">
        <v>172</v>
      </c>
      <c r="W63" s="601"/>
      <c r="X63" s="600" t="s">
        <v>173</v>
      </c>
      <c r="Y63" s="601"/>
      <c r="Z63" s="602" t="s">
        <v>174</v>
      </c>
      <c r="AA63" s="601"/>
      <c r="AB63" s="603" t="s">
        <v>173</v>
      </c>
      <c r="AC63" s="601"/>
      <c r="AD63" s="603" t="s">
        <v>175</v>
      </c>
      <c r="AE63" s="604" t="s">
        <v>176</v>
      </c>
      <c r="AF63" s="605" t="str">
        <f t="shared" si="1"/>
        <v/>
      </c>
      <c r="AG63" s="606" t="s">
        <v>177</v>
      </c>
      <c r="AH63" s="607" t="str">
        <f t="shared" si="3"/>
        <v/>
      </c>
      <c r="AI63" s="772"/>
      <c r="AJ63" s="773"/>
      <c r="AK63" s="772"/>
      <c r="AL63" s="775"/>
    </row>
    <row r="64" spans="1:38" ht="36.75" customHeight="1">
      <c r="A64" s="598">
        <f t="shared" si="2"/>
        <v>53</v>
      </c>
      <c r="B64" s="803" t="str">
        <f>IF('(入力①) 基本情報入力シート'!C85="","",'(入力①) 基本情報入力シート'!C85)</f>
        <v/>
      </c>
      <c r="C64" s="804" t="str">
        <f>IF('(入力①) 基本情報入力シート'!D85="","",'(入力①) 基本情報入力シート'!D85)</f>
        <v/>
      </c>
      <c r="D64" s="804" t="str">
        <f>IF('(入力①) 基本情報入力シート'!E85="","",'(入力①) 基本情報入力シート'!E85)</f>
        <v/>
      </c>
      <c r="E64" s="804" t="str">
        <f>IF('(入力①) 基本情報入力シート'!F85="","",'(入力①) 基本情報入力シート'!F85)</f>
        <v/>
      </c>
      <c r="F64" s="804" t="str">
        <f>IF('(入力①) 基本情報入力シート'!G85="","",'(入力①) 基本情報入力シート'!G85)</f>
        <v/>
      </c>
      <c r="G64" s="804" t="str">
        <f>IF('(入力①) 基本情報入力シート'!H85="","",'(入力①) 基本情報入力シート'!H85)</f>
        <v/>
      </c>
      <c r="H64" s="804" t="str">
        <f>IF('(入力①) 基本情報入力シート'!I85="","",'(入力①) 基本情報入力シート'!I85)</f>
        <v/>
      </c>
      <c r="I64" s="804" t="str">
        <f>IF('(入力①) 基本情報入力シート'!J85="","",'(入力①) 基本情報入力シート'!J85)</f>
        <v/>
      </c>
      <c r="J64" s="804" t="str">
        <f>IF('(入力①) 基本情報入力シート'!K85="","",'(入力①) 基本情報入力シート'!K85)</f>
        <v/>
      </c>
      <c r="K64" s="805" t="str">
        <f>IF('(入力①) 基本情報入力シート'!L85="","",'(入力①) 基本情報入力シート'!L85)</f>
        <v/>
      </c>
      <c r="L64" s="806" t="str">
        <f>IF('(入力①) 基本情報入力シート'!M85="","",'(入力①) 基本情報入力シート'!M85)</f>
        <v/>
      </c>
      <c r="M64" s="806" t="str">
        <f>IF('(入力①) 基本情報入力シート'!R85="","",'(入力①) 基本情報入力シート'!R85)</f>
        <v/>
      </c>
      <c r="N64" s="806" t="str">
        <f>IF('(入力①) 基本情報入力シート'!W85="","",'(入力①) 基本情報入力シート'!W85)</f>
        <v/>
      </c>
      <c r="O64" s="598" t="str">
        <f>IF('(入力①) 基本情報入力シート'!X85="","",'(入力①) 基本情報入力シート'!X85)</f>
        <v/>
      </c>
      <c r="P64" s="599" t="str">
        <f>IF('(入力①) 基本情報入力シート'!Y85="","",'(入力①) 基本情報入力シート'!Y85)</f>
        <v/>
      </c>
      <c r="Q64" s="742"/>
      <c r="R64" s="770" t="str">
        <f>IF('(入力①) 基本情報入力シート'!Z85="","",'(入力①) 基本情報入力シート'!Z85)</f>
        <v/>
      </c>
      <c r="S64" s="779" t="str">
        <f>IF('(入力①) 基本情報入力シート'!AA85="","",'(入力①) 基本情報入力シート'!AA85)</f>
        <v/>
      </c>
      <c r="T64" s="726"/>
      <c r="U64" s="728" t="str">
        <f>IF(P64="","",VLOOKUP(P64,【参考】数式用2!$A$3:$C$36,3,FALSE))</f>
        <v/>
      </c>
      <c r="V64" s="603" t="s">
        <v>172</v>
      </c>
      <c r="W64" s="601"/>
      <c r="X64" s="600" t="s">
        <v>173</v>
      </c>
      <c r="Y64" s="601"/>
      <c r="Z64" s="602" t="s">
        <v>174</v>
      </c>
      <c r="AA64" s="601"/>
      <c r="AB64" s="603" t="s">
        <v>173</v>
      </c>
      <c r="AC64" s="601"/>
      <c r="AD64" s="603" t="s">
        <v>175</v>
      </c>
      <c r="AE64" s="604" t="s">
        <v>176</v>
      </c>
      <c r="AF64" s="605" t="str">
        <f t="shared" si="1"/>
        <v/>
      </c>
      <c r="AG64" s="606" t="s">
        <v>177</v>
      </c>
      <c r="AH64" s="607" t="str">
        <f t="shared" si="3"/>
        <v/>
      </c>
      <c r="AI64" s="772"/>
      <c r="AJ64" s="773"/>
      <c r="AK64" s="772"/>
      <c r="AL64" s="775"/>
    </row>
    <row r="65" spans="1:38" ht="36.75" customHeight="1">
      <c r="A65" s="598">
        <f t="shared" si="2"/>
        <v>54</v>
      </c>
      <c r="B65" s="803" t="str">
        <f>IF('(入力①) 基本情報入力シート'!C86="","",'(入力①) 基本情報入力シート'!C86)</f>
        <v/>
      </c>
      <c r="C65" s="804" t="str">
        <f>IF('(入力①) 基本情報入力シート'!D86="","",'(入力①) 基本情報入力シート'!D86)</f>
        <v/>
      </c>
      <c r="D65" s="804" t="str">
        <f>IF('(入力①) 基本情報入力シート'!E86="","",'(入力①) 基本情報入力シート'!E86)</f>
        <v/>
      </c>
      <c r="E65" s="804" t="str">
        <f>IF('(入力①) 基本情報入力シート'!F86="","",'(入力①) 基本情報入力シート'!F86)</f>
        <v/>
      </c>
      <c r="F65" s="804" t="str">
        <f>IF('(入力①) 基本情報入力シート'!G86="","",'(入力①) 基本情報入力シート'!G86)</f>
        <v/>
      </c>
      <c r="G65" s="804" t="str">
        <f>IF('(入力①) 基本情報入力シート'!H86="","",'(入力①) 基本情報入力シート'!H86)</f>
        <v/>
      </c>
      <c r="H65" s="804" t="str">
        <f>IF('(入力①) 基本情報入力シート'!I86="","",'(入力①) 基本情報入力シート'!I86)</f>
        <v/>
      </c>
      <c r="I65" s="804" t="str">
        <f>IF('(入力①) 基本情報入力シート'!J86="","",'(入力①) 基本情報入力シート'!J86)</f>
        <v/>
      </c>
      <c r="J65" s="804" t="str">
        <f>IF('(入力①) 基本情報入力シート'!K86="","",'(入力①) 基本情報入力シート'!K86)</f>
        <v/>
      </c>
      <c r="K65" s="805" t="str">
        <f>IF('(入力①) 基本情報入力シート'!L86="","",'(入力①) 基本情報入力シート'!L86)</f>
        <v/>
      </c>
      <c r="L65" s="806" t="str">
        <f>IF('(入力①) 基本情報入力シート'!M86="","",'(入力①) 基本情報入力シート'!M86)</f>
        <v/>
      </c>
      <c r="M65" s="806" t="str">
        <f>IF('(入力①) 基本情報入力シート'!R86="","",'(入力①) 基本情報入力シート'!R86)</f>
        <v/>
      </c>
      <c r="N65" s="806" t="str">
        <f>IF('(入力①) 基本情報入力シート'!W86="","",'(入力①) 基本情報入力シート'!W86)</f>
        <v/>
      </c>
      <c r="O65" s="598" t="str">
        <f>IF('(入力①) 基本情報入力シート'!X86="","",'(入力①) 基本情報入力シート'!X86)</f>
        <v/>
      </c>
      <c r="P65" s="599" t="str">
        <f>IF('(入力①) 基本情報入力シート'!Y86="","",'(入力①) 基本情報入力シート'!Y86)</f>
        <v/>
      </c>
      <c r="Q65" s="742"/>
      <c r="R65" s="770" t="str">
        <f>IF('(入力①) 基本情報入力シート'!Z86="","",'(入力①) 基本情報入力シート'!Z86)</f>
        <v/>
      </c>
      <c r="S65" s="779" t="str">
        <f>IF('(入力①) 基本情報入力シート'!AA86="","",'(入力①) 基本情報入力シート'!AA86)</f>
        <v/>
      </c>
      <c r="T65" s="726"/>
      <c r="U65" s="728" t="str">
        <f>IF(P65="","",VLOOKUP(P65,【参考】数式用2!$A$3:$C$36,3,FALSE))</f>
        <v/>
      </c>
      <c r="V65" s="603" t="s">
        <v>172</v>
      </c>
      <c r="W65" s="601"/>
      <c r="X65" s="600" t="s">
        <v>173</v>
      </c>
      <c r="Y65" s="601"/>
      <c r="Z65" s="602" t="s">
        <v>174</v>
      </c>
      <c r="AA65" s="601"/>
      <c r="AB65" s="603" t="s">
        <v>173</v>
      </c>
      <c r="AC65" s="601"/>
      <c r="AD65" s="603" t="s">
        <v>175</v>
      </c>
      <c r="AE65" s="604" t="s">
        <v>176</v>
      </c>
      <c r="AF65" s="605" t="str">
        <f t="shared" si="1"/>
        <v/>
      </c>
      <c r="AG65" s="606" t="s">
        <v>177</v>
      </c>
      <c r="AH65" s="607" t="str">
        <f t="shared" si="3"/>
        <v/>
      </c>
      <c r="AI65" s="772"/>
      <c r="AJ65" s="773"/>
      <c r="AK65" s="772"/>
      <c r="AL65" s="775"/>
    </row>
    <row r="66" spans="1:38" ht="36.75" customHeight="1">
      <c r="A66" s="598">
        <f t="shared" si="2"/>
        <v>55</v>
      </c>
      <c r="B66" s="803" t="str">
        <f>IF('(入力①) 基本情報入力シート'!C87="","",'(入力①) 基本情報入力シート'!C87)</f>
        <v/>
      </c>
      <c r="C66" s="804" t="str">
        <f>IF('(入力①) 基本情報入力シート'!D87="","",'(入力①) 基本情報入力シート'!D87)</f>
        <v/>
      </c>
      <c r="D66" s="804" t="str">
        <f>IF('(入力①) 基本情報入力シート'!E87="","",'(入力①) 基本情報入力シート'!E87)</f>
        <v/>
      </c>
      <c r="E66" s="804" t="str">
        <f>IF('(入力①) 基本情報入力シート'!F87="","",'(入力①) 基本情報入力シート'!F87)</f>
        <v/>
      </c>
      <c r="F66" s="804" t="str">
        <f>IF('(入力①) 基本情報入力シート'!G87="","",'(入力①) 基本情報入力シート'!G87)</f>
        <v/>
      </c>
      <c r="G66" s="804" t="str">
        <f>IF('(入力①) 基本情報入力シート'!H87="","",'(入力①) 基本情報入力シート'!H87)</f>
        <v/>
      </c>
      <c r="H66" s="804" t="str">
        <f>IF('(入力①) 基本情報入力シート'!I87="","",'(入力①) 基本情報入力シート'!I87)</f>
        <v/>
      </c>
      <c r="I66" s="804" t="str">
        <f>IF('(入力①) 基本情報入力シート'!J87="","",'(入力①) 基本情報入力シート'!J87)</f>
        <v/>
      </c>
      <c r="J66" s="804" t="str">
        <f>IF('(入力①) 基本情報入力シート'!K87="","",'(入力①) 基本情報入力シート'!K87)</f>
        <v/>
      </c>
      <c r="K66" s="805" t="str">
        <f>IF('(入力①) 基本情報入力シート'!L87="","",'(入力①) 基本情報入力シート'!L87)</f>
        <v/>
      </c>
      <c r="L66" s="806" t="str">
        <f>IF('(入力①) 基本情報入力シート'!M87="","",'(入力①) 基本情報入力シート'!M87)</f>
        <v/>
      </c>
      <c r="M66" s="806" t="str">
        <f>IF('(入力①) 基本情報入力シート'!R87="","",'(入力①) 基本情報入力シート'!R87)</f>
        <v/>
      </c>
      <c r="N66" s="806" t="str">
        <f>IF('(入力①) 基本情報入力シート'!W87="","",'(入力①) 基本情報入力シート'!W87)</f>
        <v/>
      </c>
      <c r="O66" s="598" t="str">
        <f>IF('(入力①) 基本情報入力シート'!X87="","",'(入力①) 基本情報入力シート'!X87)</f>
        <v/>
      </c>
      <c r="P66" s="599" t="str">
        <f>IF('(入力①) 基本情報入力シート'!Y87="","",'(入力①) 基本情報入力シート'!Y87)</f>
        <v/>
      </c>
      <c r="Q66" s="742"/>
      <c r="R66" s="770" t="str">
        <f>IF('(入力①) 基本情報入力シート'!Z87="","",'(入力①) 基本情報入力シート'!Z87)</f>
        <v/>
      </c>
      <c r="S66" s="779" t="str">
        <f>IF('(入力①) 基本情報入力シート'!AA87="","",'(入力①) 基本情報入力シート'!AA87)</f>
        <v/>
      </c>
      <c r="T66" s="726"/>
      <c r="U66" s="728" t="str">
        <f>IF(P66="","",VLOOKUP(P66,【参考】数式用2!$A$3:$C$36,3,FALSE))</f>
        <v/>
      </c>
      <c r="V66" s="603" t="s">
        <v>172</v>
      </c>
      <c r="W66" s="601"/>
      <c r="X66" s="600" t="s">
        <v>173</v>
      </c>
      <c r="Y66" s="601"/>
      <c r="Z66" s="602" t="s">
        <v>174</v>
      </c>
      <c r="AA66" s="601"/>
      <c r="AB66" s="603" t="s">
        <v>173</v>
      </c>
      <c r="AC66" s="601"/>
      <c r="AD66" s="603" t="s">
        <v>175</v>
      </c>
      <c r="AE66" s="604" t="s">
        <v>176</v>
      </c>
      <c r="AF66" s="605" t="str">
        <f t="shared" si="1"/>
        <v/>
      </c>
      <c r="AG66" s="606" t="s">
        <v>177</v>
      </c>
      <c r="AH66" s="607" t="str">
        <f t="shared" si="3"/>
        <v/>
      </c>
      <c r="AI66" s="772"/>
      <c r="AJ66" s="773"/>
      <c r="AK66" s="772"/>
      <c r="AL66" s="775"/>
    </row>
    <row r="67" spans="1:38" ht="36.75" customHeight="1">
      <c r="A67" s="598">
        <f t="shared" si="2"/>
        <v>56</v>
      </c>
      <c r="B67" s="803" t="str">
        <f>IF('(入力①) 基本情報入力シート'!C88="","",'(入力①) 基本情報入力シート'!C88)</f>
        <v/>
      </c>
      <c r="C67" s="804" t="str">
        <f>IF('(入力①) 基本情報入力シート'!D88="","",'(入力①) 基本情報入力シート'!D88)</f>
        <v/>
      </c>
      <c r="D67" s="804" t="str">
        <f>IF('(入力①) 基本情報入力シート'!E88="","",'(入力①) 基本情報入力シート'!E88)</f>
        <v/>
      </c>
      <c r="E67" s="804" t="str">
        <f>IF('(入力①) 基本情報入力シート'!F88="","",'(入力①) 基本情報入力シート'!F88)</f>
        <v/>
      </c>
      <c r="F67" s="804" t="str">
        <f>IF('(入力①) 基本情報入力シート'!G88="","",'(入力①) 基本情報入力シート'!G88)</f>
        <v/>
      </c>
      <c r="G67" s="804" t="str">
        <f>IF('(入力①) 基本情報入力シート'!H88="","",'(入力①) 基本情報入力シート'!H88)</f>
        <v/>
      </c>
      <c r="H67" s="804" t="str">
        <f>IF('(入力①) 基本情報入力シート'!I88="","",'(入力①) 基本情報入力シート'!I88)</f>
        <v/>
      </c>
      <c r="I67" s="804" t="str">
        <f>IF('(入力①) 基本情報入力シート'!J88="","",'(入力①) 基本情報入力シート'!J88)</f>
        <v/>
      </c>
      <c r="J67" s="804" t="str">
        <f>IF('(入力①) 基本情報入力シート'!K88="","",'(入力①) 基本情報入力シート'!K88)</f>
        <v/>
      </c>
      <c r="K67" s="805" t="str">
        <f>IF('(入力①) 基本情報入力シート'!L88="","",'(入力①) 基本情報入力シート'!L88)</f>
        <v/>
      </c>
      <c r="L67" s="806" t="str">
        <f>IF('(入力①) 基本情報入力シート'!M88="","",'(入力①) 基本情報入力シート'!M88)</f>
        <v/>
      </c>
      <c r="M67" s="806" t="str">
        <f>IF('(入力①) 基本情報入力シート'!R88="","",'(入力①) 基本情報入力シート'!R88)</f>
        <v/>
      </c>
      <c r="N67" s="806" t="str">
        <f>IF('(入力①) 基本情報入力シート'!W88="","",'(入力①) 基本情報入力シート'!W88)</f>
        <v/>
      </c>
      <c r="O67" s="598" t="str">
        <f>IF('(入力①) 基本情報入力シート'!X88="","",'(入力①) 基本情報入力シート'!X88)</f>
        <v/>
      </c>
      <c r="P67" s="599" t="str">
        <f>IF('(入力①) 基本情報入力シート'!Y88="","",'(入力①) 基本情報入力シート'!Y88)</f>
        <v/>
      </c>
      <c r="Q67" s="742"/>
      <c r="R67" s="770" t="str">
        <f>IF('(入力①) 基本情報入力シート'!Z88="","",'(入力①) 基本情報入力シート'!Z88)</f>
        <v/>
      </c>
      <c r="S67" s="779" t="str">
        <f>IF('(入力①) 基本情報入力シート'!AA88="","",'(入力①) 基本情報入力シート'!AA88)</f>
        <v/>
      </c>
      <c r="T67" s="726"/>
      <c r="U67" s="728" t="str">
        <f>IF(P67="","",VLOOKUP(P67,【参考】数式用2!$A$3:$C$36,3,FALSE))</f>
        <v/>
      </c>
      <c r="V67" s="603" t="s">
        <v>172</v>
      </c>
      <c r="W67" s="601"/>
      <c r="X67" s="600" t="s">
        <v>173</v>
      </c>
      <c r="Y67" s="601"/>
      <c r="Z67" s="602" t="s">
        <v>174</v>
      </c>
      <c r="AA67" s="601"/>
      <c r="AB67" s="603" t="s">
        <v>173</v>
      </c>
      <c r="AC67" s="601"/>
      <c r="AD67" s="603" t="s">
        <v>175</v>
      </c>
      <c r="AE67" s="604" t="s">
        <v>176</v>
      </c>
      <c r="AF67" s="605" t="str">
        <f t="shared" si="1"/>
        <v/>
      </c>
      <c r="AG67" s="606" t="s">
        <v>177</v>
      </c>
      <c r="AH67" s="607" t="str">
        <f t="shared" si="3"/>
        <v/>
      </c>
      <c r="AI67" s="772"/>
      <c r="AJ67" s="773"/>
      <c r="AK67" s="772"/>
      <c r="AL67" s="775"/>
    </row>
    <row r="68" spans="1:38" ht="36.75" customHeight="1">
      <c r="A68" s="598">
        <f t="shared" si="2"/>
        <v>57</v>
      </c>
      <c r="B68" s="803" t="str">
        <f>IF('(入力①) 基本情報入力シート'!C89="","",'(入力①) 基本情報入力シート'!C89)</f>
        <v/>
      </c>
      <c r="C68" s="804" t="str">
        <f>IF('(入力①) 基本情報入力シート'!D89="","",'(入力①) 基本情報入力シート'!D89)</f>
        <v/>
      </c>
      <c r="D68" s="804" t="str">
        <f>IF('(入力①) 基本情報入力シート'!E89="","",'(入力①) 基本情報入力シート'!E89)</f>
        <v/>
      </c>
      <c r="E68" s="804" t="str">
        <f>IF('(入力①) 基本情報入力シート'!F89="","",'(入力①) 基本情報入力シート'!F89)</f>
        <v/>
      </c>
      <c r="F68" s="804" t="str">
        <f>IF('(入力①) 基本情報入力シート'!G89="","",'(入力①) 基本情報入力シート'!G89)</f>
        <v/>
      </c>
      <c r="G68" s="804" t="str">
        <f>IF('(入力①) 基本情報入力シート'!H89="","",'(入力①) 基本情報入力シート'!H89)</f>
        <v/>
      </c>
      <c r="H68" s="804" t="str">
        <f>IF('(入力①) 基本情報入力シート'!I89="","",'(入力①) 基本情報入力シート'!I89)</f>
        <v/>
      </c>
      <c r="I68" s="804" t="str">
        <f>IF('(入力①) 基本情報入力シート'!J89="","",'(入力①) 基本情報入力シート'!J89)</f>
        <v/>
      </c>
      <c r="J68" s="804" t="str">
        <f>IF('(入力①) 基本情報入力シート'!K89="","",'(入力①) 基本情報入力シート'!K89)</f>
        <v/>
      </c>
      <c r="K68" s="805" t="str">
        <f>IF('(入力①) 基本情報入力シート'!L89="","",'(入力①) 基本情報入力シート'!L89)</f>
        <v/>
      </c>
      <c r="L68" s="806" t="str">
        <f>IF('(入力①) 基本情報入力シート'!M89="","",'(入力①) 基本情報入力シート'!M89)</f>
        <v/>
      </c>
      <c r="M68" s="806" t="str">
        <f>IF('(入力①) 基本情報入力シート'!R89="","",'(入力①) 基本情報入力シート'!R89)</f>
        <v/>
      </c>
      <c r="N68" s="806" t="str">
        <f>IF('(入力①) 基本情報入力シート'!W89="","",'(入力①) 基本情報入力シート'!W89)</f>
        <v/>
      </c>
      <c r="O68" s="598" t="str">
        <f>IF('(入力①) 基本情報入力シート'!X89="","",'(入力①) 基本情報入力シート'!X89)</f>
        <v/>
      </c>
      <c r="P68" s="599" t="str">
        <f>IF('(入力①) 基本情報入力シート'!Y89="","",'(入力①) 基本情報入力シート'!Y89)</f>
        <v/>
      </c>
      <c r="Q68" s="742"/>
      <c r="R68" s="770" t="str">
        <f>IF('(入力①) 基本情報入力シート'!Z89="","",'(入力①) 基本情報入力シート'!Z89)</f>
        <v/>
      </c>
      <c r="S68" s="779" t="str">
        <f>IF('(入力①) 基本情報入力シート'!AA89="","",'(入力①) 基本情報入力シート'!AA89)</f>
        <v/>
      </c>
      <c r="T68" s="726"/>
      <c r="U68" s="728" t="str">
        <f>IF(P68="","",VLOOKUP(P68,【参考】数式用2!$A$3:$C$36,3,FALSE))</f>
        <v/>
      </c>
      <c r="V68" s="603" t="s">
        <v>172</v>
      </c>
      <c r="W68" s="601"/>
      <c r="X68" s="600" t="s">
        <v>173</v>
      </c>
      <c r="Y68" s="601"/>
      <c r="Z68" s="602" t="s">
        <v>174</v>
      </c>
      <c r="AA68" s="601"/>
      <c r="AB68" s="603" t="s">
        <v>173</v>
      </c>
      <c r="AC68" s="601"/>
      <c r="AD68" s="603" t="s">
        <v>175</v>
      </c>
      <c r="AE68" s="604" t="s">
        <v>176</v>
      </c>
      <c r="AF68" s="605" t="str">
        <f t="shared" si="1"/>
        <v/>
      </c>
      <c r="AG68" s="606" t="s">
        <v>177</v>
      </c>
      <c r="AH68" s="607" t="str">
        <f t="shared" si="3"/>
        <v/>
      </c>
      <c r="AI68" s="772"/>
      <c r="AJ68" s="773"/>
      <c r="AK68" s="772"/>
      <c r="AL68" s="775"/>
    </row>
    <row r="69" spans="1:38" ht="36.75" customHeight="1">
      <c r="A69" s="598">
        <f t="shared" si="2"/>
        <v>58</v>
      </c>
      <c r="B69" s="803" t="str">
        <f>IF('(入力①) 基本情報入力シート'!C90="","",'(入力①) 基本情報入力シート'!C90)</f>
        <v/>
      </c>
      <c r="C69" s="804" t="str">
        <f>IF('(入力①) 基本情報入力シート'!D90="","",'(入力①) 基本情報入力シート'!D90)</f>
        <v/>
      </c>
      <c r="D69" s="804" t="str">
        <f>IF('(入力①) 基本情報入力シート'!E90="","",'(入力①) 基本情報入力シート'!E90)</f>
        <v/>
      </c>
      <c r="E69" s="804" t="str">
        <f>IF('(入力①) 基本情報入力シート'!F90="","",'(入力①) 基本情報入力シート'!F90)</f>
        <v/>
      </c>
      <c r="F69" s="804" t="str">
        <f>IF('(入力①) 基本情報入力シート'!G90="","",'(入力①) 基本情報入力シート'!G90)</f>
        <v/>
      </c>
      <c r="G69" s="804" t="str">
        <f>IF('(入力①) 基本情報入力シート'!H90="","",'(入力①) 基本情報入力シート'!H90)</f>
        <v/>
      </c>
      <c r="H69" s="804" t="str">
        <f>IF('(入力①) 基本情報入力シート'!I90="","",'(入力①) 基本情報入力シート'!I90)</f>
        <v/>
      </c>
      <c r="I69" s="804" t="str">
        <f>IF('(入力①) 基本情報入力シート'!J90="","",'(入力①) 基本情報入力シート'!J90)</f>
        <v/>
      </c>
      <c r="J69" s="804" t="str">
        <f>IF('(入力①) 基本情報入力シート'!K90="","",'(入力①) 基本情報入力シート'!K90)</f>
        <v/>
      </c>
      <c r="K69" s="805" t="str">
        <f>IF('(入力①) 基本情報入力シート'!L90="","",'(入力①) 基本情報入力シート'!L90)</f>
        <v/>
      </c>
      <c r="L69" s="806" t="str">
        <f>IF('(入力①) 基本情報入力シート'!M90="","",'(入力①) 基本情報入力シート'!M90)</f>
        <v/>
      </c>
      <c r="M69" s="806" t="str">
        <f>IF('(入力①) 基本情報入力シート'!R90="","",'(入力①) 基本情報入力シート'!R90)</f>
        <v/>
      </c>
      <c r="N69" s="806" t="str">
        <f>IF('(入力①) 基本情報入力シート'!W90="","",'(入力①) 基本情報入力シート'!W90)</f>
        <v/>
      </c>
      <c r="O69" s="598" t="str">
        <f>IF('(入力①) 基本情報入力シート'!X90="","",'(入力①) 基本情報入力シート'!X90)</f>
        <v/>
      </c>
      <c r="P69" s="599" t="str">
        <f>IF('(入力①) 基本情報入力シート'!Y90="","",'(入力①) 基本情報入力シート'!Y90)</f>
        <v/>
      </c>
      <c r="Q69" s="742"/>
      <c r="R69" s="770" t="str">
        <f>IF('(入力①) 基本情報入力シート'!Z90="","",'(入力①) 基本情報入力シート'!Z90)</f>
        <v/>
      </c>
      <c r="S69" s="779" t="str">
        <f>IF('(入力①) 基本情報入力シート'!AA90="","",'(入力①) 基本情報入力シート'!AA90)</f>
        <v/>
      </c>
      <c r="T69" s="726"/>
      <c r="U69" s="728" t="str">
        <f>IF(P69="","",VLOOKUP(P69,【参考】数式用2!$A$3:$C$36,3,FALSE))</f>
        <v/>
      </c>
      <c r="V69" s="603" t="s">
        <v>172</v>
      </c>
      <c r="W69" s="601"/>
      <c r="X69" s="600" t="s">
        <v>173</v>
      </c>
      <c r="Y69" s="601"/>
      <c r="Z69" s="602" t="s">
        <v>174</v>
      </c>
      <c r="AA69" s="601"/>
      <c r="AB69" s="603" t="s">
        <v>173</v>
      </c>
      <c r="AC69" s="601"/>
      <c r="AD69" s="603" t="s">
        <v>175</v>
      </c>
      <c r="AE69" s="604" t="s">
        <v>176</v>
      </c>
      <c r="AF69" s="605" t="str">
        <f t="shared" si="1"/>
        <v/>
      </c>
      <c r="AG69" s="606" t="s">
        <v>177</v>
      </c>
      <c r="AH69" s="607" t="str">
        <f t="shared" si="3"/>
        <v/>
      </c>
      <c r="AI69" s="772"/>
      <c r="AJ69" s="773"/>
      <c r="AK69" s="772"/>
      <c r="AL69" s="775"/>
    </row>
    <row r="70" spans="1:38" ht="36.75" customHeight="1">
      <c r="A70" s="598">
        <f t="shared" si="2"/>
        <v>59</v>
      </c>
      <c r="B70" s="803" t="str">
        <f>IF('(入力①) 基本情報入力シート'!C91="","",'(入力①) 基本情報入力シート'!C91)</f>
        <v/>
      </c>
      <c r="C70" s="804" t="str">
        <f>IF('(入力①) 基本情報入力シート'!D91="","",'(入力①) 基本情報入力シート'!D91)</f>
        <v/>
      </c>
      <c r="D70" s="804" t="str">
        <f>IF('(入力①) 基本情報入力シート'!E91="","",'(入力①) 基本情報入力シート'!E91)</f>
        <v/>
      </c>
      <c r="E70" s="804" t="str">
        <f>IF('(入力①) 基本情報入力シート'!F91="","",'(入力①) 基本情報入力シート'!F91)</f>
        <v/>
      </c>
      <c r="F70" s="804" t="str">
        <f>IF('(入力①) 基本情報入力シート'!G91="","",'(入力①) 基本情報入力シート'!G91)</f>
        <v/>
      </c>
      <c r="G70" s="804" t="str">
        <f>IF('(入力①) 基本情報入力シート'!H91="","",'(入力①) 基本情報入力シート'!H91)</f>
        <v/>
      </c>
      <c r="H70" s="804" t="str">
        <f>IF('(入力①) 基本情報入力シート'!I91="","",'(入力①) 基本情報入力シート'!I91)</f>
        <v/>
      </c>
      <c r="I70" s="804" t="str">
        <f>IF('(入力①) 基本情報入力シート'!J91="","",'(入力①) 基本情報入力シート'!J91)</f>
        <v/>
      </c>
      <c r="J70" s="804" t="str">
        <f>IF('(入力①) 基本情報入力シート'!K91="","",'(入力①) 基本情報入力シート'!K91)</f>
        <v/>
      </c>
      <c r="K70" s="805" t="str">
        <f>IF('(入力①) 基本情報入力シート'!L91="","",'(入力①) 基本情報入力シート'!L91)</f>
        <v/>
      </c>
      <c r="L70" s="806" t="str">
        <f>IF('(入力①) 基本情報入力シート'!M91="","",'(入力①) 基本情報入力シート'!M91)</f>
        <v/>
      </c>
      <c r="M70" s="806" t="str">
        <f>IF('(入力①) 基本情報入力シート'!R91="","",'(入力①) 基本情報入力シート'!R91)</f>
        <v/>
      </c>
      <c r="N70" s="806" t="str">
        <f>IF('(入力①) 基本情報入力シート'!W91="","",'(入力①) 基本情報入力シート'!W91)</f>
        <v/>
      </c>
      <c r="O70" s="598" t="str">
        <f>IF('(入力①) 基本情報入力シート'!X91="","",'(入力①) 基本情報入力シート'!X91)</f>
        <v/>
      </c>
      <c r="P70" s="599" t="str">
        <f>IF('(入力①) 基本情報入力シート'!Y91="","",'(入力①) 基本情報入力シート'!Y91)</f>
        <v/>
      </c>
      <c r="Q70" s="742"/>
      <c r="R70" s="770" t="str">
        <f>IF('(入力①) 基本情報入力シート'!Z91="","",'(入力①) 基本情報入力シート'!Z91)</f>
        <v/>
      </c>
      <c r="S70" s="779" t="str">
        <f>IF('(入力①) 基本情報入力シート'!AA91="","",'(入力①) 基本情報入力シート'!AA91)</f>
        <v/>
      </c>
      <c r="T70" s="726"/>
      <c r="U70" s="728" t="str">
        <f>IF(P70="","",VLOOKUP(P70,【参考】数式用2!$A$3:$C$36,3,FALSE))</f>
        <v/>
      </c>
      <c r="V70" s="603" t="s">
        <v>172</v>
      </c>
      <c r="W70" s="601"/>
      <c r="X70" s="600" t="s">
        <v>173</v>
      </c>
      <c r="Y70" s="601"/>
      <c r="Z70" s="602" t="s">
        <v>174</v>
      </c>
      <c r="AA70" s="601"/>
      <c r="AB70" s="603" t="s">
        <v>173</v>
      </c>
      <c r="AC70" s="601"/>
      <c r="AD70" s="603" t="s">
        <v>175</v>
      </c>
      <c r="AE70" s="604" t="s">
        <v>176</v>
      </c>
      <c r="AF70" s="605" t="str">
        <f t="shared" si="1"/>
        <v/>
      </c>
      <c r="AG70" s="606" t="s">
        <v>177</v>
      </c>
      <c r="AH70" s="607" t="str">
        <f t="shared" si="3"/>
        <v/>
      </c>
      <c r="AI70" s="772"/>
      <c r="AJ70" s="773"/>
      <c r="AK70" s="772"/>
      <c r="AL70" s="775"/>
    </row>
    <row r="71" spans="1:38" ht="36.75" customHeight="1">
      <c r="A71" s="598">
        <f t="shared" si="2"/>
        <v>60</v>
      </c>
      <c r="B71" s="803" t="str">
        <f>IF('(入力①) 基本情報入力シート'!C92="","",'(入力①) 基本情報入力シート'!C92)</f>
        <v/>
      </c>
      <c r="C71" s="804" t="str">
        <f>IF('(入力①) 基本情報入力シート'!D92="","",'(入力①) 基本情報入力シート'!D92)</f>
        <v/>
      </c>
      <c r="D71" s="804" t="str">
        <f>IF('(入力①) 基本情報入力シート'!E92="","",'(入力①) 基本情報入力シート'!E92)</f>
        <v/>
      </c>
      <c r="E71" s="804" t="str">
        <f>IF('(入力①) 基本情報入力シート'!F92="","",'(入力①) 基本情報入力シート'!F92)</f>
        <v/>
      </c>
      <c r="F71" s="804" t="str">
        <f>IF('(入力①) 基本情報入力シート'!G92="","",'(入力①) 基本情報入力シート'!G92)</f>
        <v/>
      </c>
      <c r="G71" s="804" t="str">
        <f>IF('(入力①) 基本情報入力シート'!H92="","",'(入力①) 基本情報入力シート'!H92)</f>
        <v/>
      </c>
      <c r="H71" s="804" t="str">
        <f>IF('(入力①) 基本情報入力シート'!I92="","",'(入力①) 基本情報入力シート'!I92)</f>
        <v/>
      </c>
      <c r="I71" s="804" t="str">
        <f>IF('(入力①) 基本情報入力シート'!J92="","",'(入力①) 基本情報入力シート'!J92)</f>
        <v/>
      </c>
      <c r="J71" s="804" t="str">
        <f>IF('(入力①) 基本情報入力シート'!K92="","",'(入力①) 基本情報入力シート'!K92)</f>
        <v/>
      </c>
      <c r="K71" s="805" t="str">
        <f>IF('(入力①) 基本情報入力シート'!L92="","",'(入力①) 基本情報入力シート'!L92)</f>
        <v/>
      </c>
      <c r="L71" s="806" t="str">
        <f>IF('(入力①) 基本情報入力シート'!M92="","",'(入力①) 基本情報入力シート'!M92)</f>
        <v/>
      </c>
      <c r="M71" s="806" t="str">
        <f>IF('(入力①) 基本情報入力シート'!R92="","",'(入力①) 基本情報入力シート'!R92)</f>
        <v/>
      </c>
      <c r="N71" s="806" t="str">
        <f>IF('(入力①) 基本情報入力シート'!W92="","",'(入力①) 基本情報入力シート'!W92)</f>
        <v/>
      </c>
      <c r="O71" s="598" t="str">
        <f>IF('(入力①) 基本情報入力シート'!X92="","",'(入力①) 基本情報入力シート'!X92)</f>
        <v/>
      </c>
      <c r="P71" s="599" t="str">
        <f>IF('(入力①) 基本情報入力シート'!Y92="","",'(入力①) 基本情報入力シート'!Y92)</f>
        <v/>
      </c>
      <c r="Q71" s="742"/>
      <c r="R71" s="770" t="str">
        <f>IF('(入力①) 基本情報入力シート'!Z92="","",'(入力①) 基本情報入力シート'!Z92)</f>
        <v/>
      </c>
      <c r="S71" s="779" t="str">
        <f>IF('(入力①) 基本情報入力シート'!AA92="","",'(入力①) 基本情報入力シート'!AA92)</f>
        <v/>
      </c>
      <c r="T71" s="726"/>
      <c r="U71" s="728" t="str">
        <f>IF(P71="","",VLOOKUP(P71,【参考】数式用2!$A$3:$C$36,3,FALSE))</f>
        <v/>
      </c>
      <c r="V71" s="603" t="s">
        <v>172</v>
      </c>
      <c r="W71" s="601"/>
      <c r="X71" s="600" t="s">
        <v>173</v>
      </c>
      <c r="Y71" s="601"/>
      <c r="Z71" s="602" t="s">
        <v>174</v>
      </c>
      <c r="AA71" s="601"/>
      <c r="AB71" s="603" t="s">
        <v>173</v>
      </c>
      <c r="AC71" s="601"/>
      <c r="AD71" s="603" t="s">
        <v>175</v>
      </c>
      <c r="AE71" s="604" t="s">
        <v>176</v>
      </c>
      <c r="AF71" s="605" t="str">
        <f t="shared" si="1"/>
        <v/>
      </c>
      <c r="AG71" s="606" t="s">
        <v>177</v>
      </c>
      <c r="AH71" s="607" t="str">
        <f t="shared" si="3"/>
        <v/>
      </c>
      <c r="AI71" s="772"/>
      <c r="AJ71" s="773"/>
      <c r="AK71" s="772"/>
      <c r="AL71" s="775"/>
    </row>
    <row r="72" spans="1:38" ht="36.75" customHeight="1">
      <c r="A72" s="598">
        <f t="shared" si="2"/>
        <v>61</v>
      </c>
      <c r="B72" s="803" t="str">
        <f>IF('(入力①) 基本情報入力シート'!C93="","",'(入力①) 基本情報入力シート'!C93)</f>
        <v/>
      </c>
      <c r="C72" s="804" t="str">
        <f>IF('(入力①) 基本情報入力シート'!D93="","",'(入力①) 基本情報入力シート'!D93)</f>
        <v/>
      </c>
      <c r="D72" s="804" t="str">
        <f>IF('(入力①) 基本情報入力シート'!E93="","",'(入力①) 基本情報入力シート'!E93)</f>
        <v/>
      </c>
      <c r="E72" s="804" t="str">
        <f>IF('(入力①) 基本情報入力シート'!F93="","",'(入力①) 基本情報入力シート'!F93)</f>
        <v/>
      </c>
      <c r="F72" s="804" t="str">
        <f>IF('(入力①) 基本情報入力シート'!G93="","",'(入力①) 基本情報入力シート'!G93)</f>
        <v/>
      </c>
      <c r="G72" s="804" t="str">
        <f>IF('(入力①) 基本情報入力シート'!H93="","",'(入力①) 基本情報入力シート'!H93)</f>
        <v/>
      </c>
      <c r="H72" s="804" t="str">
        <f>IF('(入力①) 基本情報入力シート'!I93="","",'(入力①) 基本情報入力シート'!I93)</f>
        <v/>
      </c>
      <c r="I72" s="804" t="str">
        <f>IF('(入力①) 基本情報入力シート'!J93="","",'(入力①) 基本情報入力シート'!J93)</f>
        <v/>
      </c>
      <c r="J72" s="804" t="str">
        <f>IF('(入力①) 基本情報入力シート'!K93="","",'(入力①) 基本情報入力シート'!K93)</f>
        <v/>
      </c>
      <c r="K72" s="805" t="str">
        <f>IF('(入力①) 基本情報入力シート'!L93="","",'(入力①) 基本情報入力シート'!L93)</f>
        <v/>
      </c>
      <c r="L72" s="806" t="str">
        <f>IF('(入力①) 基本情報入力シート'!M93="","",'(入力①) 基本情報入力シート'!M93)</f>
        <v/>
      </c>
      <c r="M72" s="806" t="str">
        <f>IF('(入力①) 基本情報入力シート'!R93="","",'(入力①) 基本情報入力シート'!R93)</f>
        <v/>
      </c>
      <c r="N72" s="806" t="str">
        <f>IF('(入力①) 基本情報入力シート'!W93="","",'(入力①) 基本情報入力シート'!W93)</f>
        <v/>
      </c>
      <c r="O72" s="598" t="str">
        <f>IF('(入力①) 基本情報入力シート'!X93="","",'(入力①) 基本情報入力シート'!X93)</f>
        <v/>
      </c>
      <c r="P72" s="599" t="str">
        <f>IF('(入力①) 基本情報入力シート'!Y93="","",'(入力①) 基本情報入力シート'!Y93)</f>
        <v/>
      </c>
      <c r="Q72" s="742"/>
      <c r="R72" s="770" t="str">
        <f>IF('(入力①) 基本情報入力シート'!Z93="","",'(入力①) 基本情報入力シート'!Z93)</f>
        <v/>
      </c>
      <c r="S72" s="779" t="str">
        <f>IF('(入力①) 基本情報入力シート'!AA93="","",'(入力①) 基本情報入力シート'!AA93)</f>
        <v/>
      </c>
      <c r="T72" s="726"/>
      <c r="U72" s="728" t="str">
        <f>IF(P72="","",VLOOKUP(P72,【参考】数式用2!$A$3:$C$36,3,FALSE))</f>
        <v/>
      </c>
      <c r="V72" s="603" t="s">
        <v>172</v>
      </c>
      <c r="W72" s="601"/>
      <c r="X72" s="600" t="s">
        <v>173</v>
      </c>
      <c r="Y72" s="601"/>
      <c r="Z72" s="602" t="s">
        <v>174</v>
      </c>
      <c r="AA72" s="601"/>
      <c r="AB72" s="603" t="s">
        <v>173</v>
      </c>
      <c r="AC72" s="601"/>
      <c r="AD72" s="603" t="s">
        <v>175</v>
      </c>
      <c r="AE72" s="604" t="s">
        <v>176</v>
      </c>
      <c r="AF72" s="605" t="str">
        <f t="shared" si="1"/>
        <v/>
      </c>
      <c r="AG72" s="606" t="s">
        <v>177</v>
      </c>
      <c r="AH72" s="607" t="str">
        <f t="shared" si="3"/>
        <v/>
      </c>
      <c r="AI72" s="772"/>
      <c r="AJ72" s="773"/>
      <c r="AK72" s="772"/>
      <c r="AL72" s="775"/>
    </row>
    <row r="73" spans="1:38" ht="36.75" customHeight="1">
      <c r="A73" s="598">
        <f t="shared" si="2"/>
        <v>62</v>
      </c>
      <c r="B73" s="803" t="str">
        <f>IF('(入力①) 基本情報入力シート'!C94="","",'(入力①) 基本情報入力シート'!C94)</f>
        <v/>
      </c>
      <c r="C73" s="804" t="str">
        <f>IF('(入力①) 基本情報入力シート'!D94="","",'(入力①) 基本情報入力シート'!D94)</f>
        <v/>
      </c>
      <c r="D73" s="804" t="str">
        <f>IF('(入力①) 基本情報入力シート'!E94="","",'(入力①) 基本情報入力シート'!E94)</f>
        <v/>
      </c>
      <c r="E73" s="804" t="str">
        <f>IF('(入力①) 基本情報入力シート'!F94="","",'(入力①) 基本情報入力シート'!F94)</f>
        <v/>
      </c>
      <c r="F73" s="804" t="str">
        <f>IF('(入力①) 基本情報入力シート'!G94="","",'(入力①) 基本情報入力シート'!G94)</f>
        <v/>
      </c>
      <c r="G73" s="804" t="str">
        <f>IF('(入力①) 基本情報入力シート'!H94="","",'(入力①) 基本情報入力シート'!H94)</f>
        <v/>
      </c>
      <c r="H73" s="804" t="str">
        <f>IF('(入力①) 基本情報入力シート'!I94="","",'(入力①) 基本情報入力シート'!I94)</f>
        <v/>
      </c>
      <c r="I73" s="804" t="str">
        <f>IF('(入力①) 基本情報入力シート'!J94="","",'(入力①) 基本情報入力シート'!J94)</f>
        <v/>
      </c>
      <c r="J73" s="804" t="str">
        <f>IF('(入力①) 基本情報入力シート'!K94="","",'(入力①) 基本情報入力シート'!K94)</f>
        <v/>
      </c>
      <c r="K73" s="805" t="str">
        <f>IF('(入力①) 基本情報入力シート'!L94="","",'(入力①) 基本情報入力シート'!L94)</f>
        <v/>
      </c>
      <c r="L73" s="806" t="str">
        <f>IF('(入力①) 基本情報入力シート'!M94="","",'(入力①) 基本情報入力シート'!M94)</f>
        <v/>
      </c>
      <c r="M73" s="806" t="str">
        <f>IF('(入力①) 基本情報入力シート'!R94="","",'(入力①) 基本情報入力シート'!R94)</f>
        <v/>
      </c>
      <c r="N73" s="806" t="str">
        <f>IF('(入力①) 基本情報入力シート'!W94="","",'(入力①) 基本情報入力シート'!W94)</f>
        <v/>
      </c>
      <c r="O73" s="598" t="str">
        <f>IF('(入力①) 基本情報入力シート'!X94="","",'(入力①) 基本情報入力シート'!X94)</f>
        <v/>
      </c>
      <c r="P73" s="599" t="str">
        <f>IF('(入力①) 基本情報入力シート'!Y94="","",'(入力①) 基本情報入力シート'!Y94)</f>
        <v/>
      </c>
      <c r="Q73" s="742"/>
      <c r="R73" s="770" t="str">
        <f>IF('(入力①) 基本情報入力シート'!Z94="","",'(入力①) 基本情報入力シート'!Z94)</f>
        <v/>
      </c>
      <c r="S73" s="779" t="str">
        <f>IF('(入力①) 基本情報入力シート'!AA94="","",'(入力①) 基本情報入力シート'!AA94)</f>
        <v/>
      </c>
      <c r="T73" s="726"/>
      <c r="U73" s="728" t="str">
        <f>IF(P73="","",VLOOKUP(P73,【参考】数式用2!$A$3:$C$36,3,FALSE))</f>
        <v/>
      </c>
      <c r="V73" s="603" t="s">
        <v>172</v>
      </c>
      <c r="W73" s="601"/>
      <c r="X73" s="600" t="s">
        <v>173</v>
      </c>
      <c r="Y73" s="601"/>
      <c r="Z73" s="602" t="s">
        <v>174</v>
      </c>
      <c r="AA73" s="601"/>
      <c r="AB73" s="603" t="s">
        <v>173</v>
      </c>
      <c r="AC73" s="601"/>
      <c r="AD73" s="603" t="s">
        <v>175</v>
      </c>
      <c r="AE73" s="604" t="s">
        <v>176</v>
      </c>
      <c r="AF73" s="605" t="str">
        <f t="shared" si="1"/>
        <v/>
      </c>
      <c r="AG73" s="606" t="s">
        <v>177</v>
      </c>
      <c r="AH73" s="607" t="str">
        <f t="shared" si="3"/>
        <v/>
      </c>
      <c r="AI73" s="772"/>
      <c r="AJ73" s="773"/>
      <c r="AK73" s="772"/>
      <c r="AL73" s="775"/>
    </row>
    <row r="74" spans="1:38" ht="36.75" customHeight="1">
      <c r="A74" s="598">
        <f t="shared" si="2"/>
        <v>63</v>
      </c>
      <c r="B74" s="803" t="str">
        <f>IF('(入力①) 基本情報入力シート'!C95="","",'(入力①) 基本情報入力シート'!C95)</f>
        <v/>
      </c>
      <c r="C74" s="804" t="str">
        <f>IF('(入力①) 基本情報入力シート'!D95="","",'(入力①) 基本情報入力シート'!D95)</f>
        <v/>
      </c>
      <c r="D74" s="804" t="str">
        <f>IF('(入力①) 基本情報入力シート'!E95="","",'(入力①) 基本情報入力シート'!E95)</f>
        <v/>
      </c>
      <c r="E74" s="804" t="str">
        <f>IF('(入力①) 基本情報入力シート'!F95="","",'(入力①) 基本情報入力シート'!F95)</f>
        <v/>
      </c>
      <c r="F74" s="804" t="str">
        <f>IF('(入力①) 基本情報入力シート'!G95="","",'(入力①) 基本情報入力シート'!G95)</f>
        <v/>
      </c>
      <c r="G74" s="804" t="str">
        <f>IF('(入力①) 基本情報入力シート'!H95="","",'(入力①) 基本情報入力シート'!H95)</f>
        <v/>
      </c>
      <c r="H74" s="804" t="str">
        <f>IF('(入力①) 基本情報入力シート'!I95="","",'(入力①) 基本情報入力シート'!I95)</f>
        <v/>
      </c>
      <c r="I74" s="804" t="str">
        <f>IF('(入力①) 基本情報入力シート'!J95="","",'(入力①) 基本情報入力シート'!J95)</f>
        <v/>
      </c>
      <c r="J74" s="804" t="str">
        <f>IF('(入力①) 基本情報入力シート'!K95="","",'(入力①) 基本情報入力シート'!K95)</f>
        <v/>
      </c>
      <c r="K74" s="805" t="str">
        <f>IF('(入力①) 基本情報入力シート'!L95="","",'(入力①) 基本情報入力シート'!L95)</f>
        <v/>
      </c>
      <c r="L74" s="806" t="str">
        <f>IF('(入力①) 基本情報入力シート'!M95="","",'(入力①) 基本情報入力シート'!M95)</f>
        <v/>
      </c>
      <c r="M74" s="806" t="str">
        <f>IF('(入力①) 基本情報入力シート'!R95="","",'(入力①) 基本情報入力シート'!R95)</f>
        <v/>
      </c>
      <c r="N74" s="806" t="str">
        <f>IF('(入力①) 基本情報入力シート'!W95="","",'(入力①) 基本情報入力シート'!W95)</f>
        <v/>
      </c>
      <c r="O74" s="598" t="str">
        <f>IF('(入力①) 基本情報入力シート'!X95="","",'(入力①) 基本情報入力シート'!X95)</f>
        <v/>
      </c>
      <c r="P74" s="599" t="str">
        <f>IF('(入力①) 基本情報入力シート'!Y95="","",'(入力①) 基本情報入力シート'!Y95)</f>
        <v/>
      </c>
      <c r="Q74" s="742"/>
      <c r="R74" s="770" t="str">
        <f>IF('(入力①) 基本情報入力シート'!Z95="","",'(入力①) 基本情報入力シート'!Z95)</f>
        <v/>
      </c>
      <c r="S74" s="779" t="str">
        <f>IF('(入力①) 基本情報入力シート'!AA95="","",'(入力①) 基本情報入力シート'!AA95)</f>
        <v/>
      </c>
      <c r="T74" s="726"/>
      <c r="U74" s="728" t="str">
        <f>IF(P74="","",VLOOKUP(P74,【参考】数式用2!$A$3:$C$36,3,FALSE))</f>
        <v/>
      </c>
      <c r="V74" s="603" t="s">
        <v>172</v>
      </c>
      <c r="W74" s="601"/>
      <c r="X74" s="600" t="s">
        <v>173</v>
      </c>
      <c r="Y74" s="601"/>
      <c r="Z74" s="602" t="s">
        <v>174</v>
      </c>
      <c r="AA74" s="601"/>
      <c r="AB74" s="603" t="s">
        <v>173</v>
      </c>
      <c r="AC74" s="601"/>
      <c r="AD74" s="603" t="s">
        <v>175</v>
      </c>
      <c r="AE74" s="604" t="s">
        <v>176</v>
      </c>
      <c r="AF74" s="605" t="str">
        <f t="shared" si="1"/>
        <v/>
      </c>
      <c r="AG74" s="606" t="s">
        <v>177</v>
      </c>
      <c r="AH74" s="607" t="str">
        <f t="shared" si="3"/>
        <v/>
      </c>
      <c r="AI74" s="772"/>
      <c r="AJ74" s="773"/>
      <c r="AK74" s="772"/>
      <c r="AL74" s="775"/>
    </row>
    <row r="75" spans="1:38" ht="36.75" customHeight="1">
      <c r="A75" s="598">
        <f t="shared" si="2"/>
        <v>64</v>
      </c>
      <c r="B75" s="803" t="str">
        <f>IF('(入力①) 基本情報入力シート'!C96="","",'(入力①) 基本情報入力シート'!C96)</f>
        <v/>
      </c>
      <c r="C75" s="804" t="str">
        <f>IF('(入力①) 基本情報入力シート'!D96="","",'(入力①) 基本情報入力シート'!D96)</f>
        <v/>
      </c>
      <c r="D75" s="804" t="str">
        <f>IF('(入力①) 基本情報入力シート'!E96="","",'(入力①) 基本情報入力シート'!E96)</f>
        <v/>
      </c>
      <c r="E75" s="804" t="str">
        <f>IF('(入力①) 基本情報入力シート'!F96="","",'(入力①) 基本情報入力シート'!F96)</f>
        <v/>
      </c>
      <c r="F75" s="804" t="str">
        <f>IF('(入力①) 基本情報入力シート'!G96="","",'(入力①) 基本情報入力シート'!G96)</f>
        <v/>
      </c>
      <c r="G75" s="804" t="str">
        <f>IF('(入力①) 基本情報入力シート'!H96="","",'(入力①) 基本情報入力シート'!H96)</f>
        <v/>
      </c>
      <c r="H75" s="804" t="str">
        <f>IF('(入力①) 基本情報入力シート'!I96="","",'(入力①) 基本情報入力シート'!I96)</f>
        <v/>
      </c>
      <c r="I75" s="804" t="str">
        <f>IF('(入力①) 基本情報入力シート'!J96="","",'(入力①) 基本情報入力シート'!J96)</f>
        <v/>
      </c>
      <c r="J75" s="804" t="str">
        <f>IF('(入力①) 基本情報入力シート'!K96="","",'(入力①) 基本情報入力シート'!K96)</f>
        <v/>
      </c>
      <c r="K75" s="805" t="str">
        <f>IF('(入力①) 基本情報入力シート'!L96="","",'(入力①) 基本情報入力シート'!L96)</f>
        <v/>
      </c>
      <c r="L75" s="806" t="str">
        <f>IF('(入力①) 基本情報入力シート'!M96="","",'(入力①) 基本情報入力シート'!M96)</f>
        <v/>
      </c>
      <c r="M75" s="806" t="str">
        <f>IF('(入力①) 基本情報入力シート'!R96="","",'(入力①) 基本情報入力シート'!R96)</f>
        <v/>
      </c>
      <c r="N75" s="806" t="str">
        <f>IF('(入力①) 基本情報入力シート'!W96="","",'(入力①) 基本情報入力シート'!W96)</f>
        <v/>
      </c>
      <c r="O75" s="598" t="str">
        <f>IF('(入力①) 基本情報入力シート'!X96="","",'(入力①) 基本情報入力シート'!X96)</f>
        <v/>
      </c>
      <c r="P75" s="599" t="str">
        <f>IF('(入力①) 基本情報入力シート'!Y96="","",'(入力①) 基本情報入力シート'!Y96)</f>
        <v/>
      </c>
      <c r="Q75" s="742"/>
      <c r="R75" s="770" t="str">
        <f>IF('(入力①) 基本情報入力シート'!Z96="","",'(入力①) 基本情報入力シート'!Z96)</f>
        <v/>
      </c>
      <c r="S75" s="779" t="str">
        <f>IF('(入力①) 基本情報入力シート'!AA96="","",'(入力①) 基本情報入力シート'!AA96)</f>
        <v/>
      </c>
      <c r="T75" s="726"/>
      <c r="U75" s="728" t="str">
        <f>IF(P75="","",VLOOKUP(P75,【参考】数式用2!$A$3:$C$36,3,FALSE))</f>
        <v/>
      </c>
      <c r="V75" s="603" t="s">
        <v>172</v>
      </c>
      <c r="W75" s="601"/>
      <c r="X75" s="600" t="s">
        <v>173</v>
      </c>
      <c r="Y75" s="601"/>
      <c r="Z75" s="602" t="s">
        <v>174</v>
      </c>
      <c r="AA75" s="601"/>
      <c r="AB75" s="603" t="s">
        <v>173</v>
      </c>
      <c r="AC75" s="601"/>
      <c r="AD75" s="603" t="s">
        <v>175</v>
      </c>
      <c r="AE75" s="604" t="s">
        <v>176</v>
      </c>
      <c r="AF75" s="605" t="str">
        <f t="shared" si="1"/>
        <v/>
      </c>
      <c r="AG75" s="606" t="s">
        <v>177</v>
      </c>
      <c r="AH75" s="607" t="str">
        <f t="shared" si="3"/>
        <v/>
      </c>
      <c r="AI75" s="772"/>
      <c r="AJ75" s="773"/>
      <c r="AK75" s="772"/>
      <c r="AL75" s="775"/>
    </row>
    <row r="76" spans="1:38" ht="36.75" customHeight="1">
      <c r="A76" s="598">
        <f t="shared" si="2"/>
        <v>65</v>
      </c>
      <c r="B76" s="803" t="str">
        <f>IF('(入力①) 基本情報入力シート'!C97="","",'(入力①) 基本情報入力シート'!C97)</f>
        <v/>
      </c>
      <c r="C76" s="804" t="str">
        <f>IF('(入力①) 基本情報入力シート'!D97="","",'(入力①) 基本情報入力シート'!D97)</f>
        <v/>
      </c>
      <c r="D76" s="804" t="str">
        <f>IF('(入力①) 基本情報入力シート'!E97="","",'(入力①) 基本情報入力シート'!E97)</f>
        <v/>
      </c>
      <c r="E76" s="804" t="str">
        <f>IF('(入力①) 基本情報入力シート'!F97="","",'(入力①) 基本情報入力シート'!F97)</f>
        <v/>
      </c>
      <c r="F76" s="804" t="str">
        <f>IF('(入力①) 基本情報入力シート'!G97="","",'(入力①) 基本情報入力シート'!G97)</f>
        <v/>
      </c>
      <c r="G76" s="804" t="str">
        <f>IF('(入力①) 基本情報入力シート'!H97="","",'(入力①) 基本情報入力シート'!H97)</f>
        <v/>
      </c>
      <c r="H76" s="804" t="str">
        <f>IF('(入力①) 基本情報入力シート'!I97="","",'(入力①) 基本情報入力シート'!I97)</f>
        <v/>
      </c>
      <c r="I76" s="804" t="str">
        <f>IF('(入力①) 基本情報入力シート'!J97="","",'(入力①) 基本情報入力シート'!J97)</f>
        <v/>
      </c>
      <c r="J76" s="804" t="str">
        <f>IF('(入力①) 基本情報入力シート'!K97="","",'(入力①) 基本情報入力シート'!K97)</f>
        <v/>
      </c>
      <c r="K76" s="805" t="str">
        <f>IF('(入力①) 基本情報入力シート'!L97="","",'(入力①) 基本情報入力シート'!L97)</f>
        <v/>
      </c>
      <c r="L76" s="806" t="str">
        <f>IF('(入力①) 基本情報入力シート'!M97="","",'(入力①) 基本情報入力シート'!M97)</f>
        <v/>
      </c>
      <c r="M76" s="806" t="str">
        <f>IF('(入力①) 基本情報入力シート'!R97="","",'(入力①) 基本情報入力シート'!R97)</f>
        <v/>
      </c>
      <c r="N76" s="806" t="str">
        <f>IF('(入力①) 基本情報入力シート'!W97="","",'(入力①) 基本情報入力シート'!W97)</f>
        <v/>
      </c>
      <c r="O76" s="598" t="str">
        <f>IF('(入力①) 基本情報入力シート'!X97="","",'(入力①) 基本情報入力シート'!X97)</f>
        <v/>
      </c>
      <c r="P76" s="599" t="str">
        <f>IF('(入力①) 基本情報入力シート'!Y97="","",'(入力①) 基本情報入力シート'!Y97)</f>
        <v/>
      </c>
      <c r="Q76" s="742"/>
      <c r="R76" s="770" t="str">
        <f>IF('(入力①) 基本情報入力シート'!Z97="","",'(入力①) 基本情報入力シート'!Z97)</f>
        <v/>
      </c>
      <c r="S76" s="779" t="str">
        <f>IF('(入力①) 基本情報入力シート'!AA97="","",'(入力①) 基本情報入力シート'!AA97)</f>
        <v/>
      </c>
      <c r="T76" s="726"/>
      <c r="U76" s="728" t="str">
        <f>IF(P76="","",VLOOKUP(P76,【参考】数式用2!$A$3:$C$36,3,FALSE))</f>
        <v/>
      </c>
      <c r="V76" s="603" t="s">
        <v>172</v>
      </c>
      <c r="W76" s="601"/>
      <c r="X76" s="600" t="s">
        <v>173</v>
      </c>
      <c r="Y76" s="601"/>
      <c r="Z76" s="602" t="s">
        <v>174</v>
      </c>
      <c r="AA76" s="601"/>
      <c r="AB76" s="603" t="s">
        <v>173</v>
      </c>
      <c r="AC76" s="601"/>
      <c r="AD76" s="603" t="s">
        <v>175</v>
      </c>
      <c r="AE76" s="604" t="s">
        <v>176</v>
      </c>
      <c r="AF76" s="605" t="str">
        <f t="shared" si="1"/>
        <v/>
      </c>
      <c r="AG76" s="606" t="s">
        <v>177</v>
      </c>
      <c r="AH76" s="607" t="str">
        <f t="shared" ref="AH76:AH111" si="4">IFERROR(ROUNDDOWN(ROUND(R76*S76,0)*U76,0)*AF76,"")</f>
        <v/>
      </c>
      <c r="AI76" s="772"/>
      <c r="AJ76" s="773"/>
      <c r="AK76" s="772"/>
      <c r="AL76" s="775"/>
    </row>
    <row r="77" spans="1:38" ht="36.75" customHeight="1">
      <c r="A77" s="598">
        <f t="shared" si="2"/>
        <v>66</v>
      </c>
      <c r="B77" s="803" t="str">
        <f>IF('(入力①) 基本情報入力シート'!C98="","",'(入力①) 基本情報入力シート'!C98)</f>
        <v/>
      </c>
      <c r="C77" s="804" t="str">
        <f>IF('(入力①) 基本情報入力シート'!D98="","",'(入力①) 基本情報入力シート'!D98)</f>
        <v/>
      </c>
      <c r="D77" s="804" t="str">
        <f>IF('(入力①) 基本情報入力シート'!E98="","",'(入力①) 基本情報入力シート'!E98)</f>
        <v/>
      </c>
      <c r="E77" s="804" t="str">
        <f>IF('(入力①) 基本情報入力シート'!F98="","",'(入力①) 基本情報入力シート'!F98)</f>
        <v/>
      </c>
      <c r="F77" s="804" t="str">
        <f>IF('(入力①) 基本情報入力シート'!G98="","",'(入力①) 基本情報入力シート'!G98)</f>
        <v/>
      </c>
      <c r="G77" s="804" t="str">
        <f>IF('(入力①) 基本情報入力シート'!H98="","",'(入力①) 基本情報入力シート'!H98)</f>
        <v/>
      </c>
      <c r="H77" s="804" t="str">
        <f>IF('(入力①) 基本情報入力シート'!I98="","",'(入力①) 基本情報入力シート'!I98)</f>
        <v/>
      </c>
      <c r="I77" s="804" t="str">
        <f>IF('(入力①) 基本情報入力シート'!J98="","",'(入力①) 基本情報入力シート'!J98)</f>
        <v/>
      </c>
      <c r="J77" s="804" t="str">
        <f>IF('(入力①) 基本情報入力シート'!K98="","",'(入力①) 基本情報入力シート'!K98)</f>
        <v/>
      </c>
      <c r="K77" s="805" t="str">
        <f>IF('(入力①) 基本情報入力シート'!L98="","",'(入力①) 基本情報入力シート'!L98)</f>
        <v/>
      </c>
      <c r="L77" s="806" t="str">
        <f>IF('(入力①) 基本情報入力シート'!M98="","",'(入力①) 基本情報入力シート'!M98)</f>
        <v/>
      </c>
      <c r="M77" s="806" t="str">
        <f>IF('(入力①) 基本情報入力シート'!R98="","",'(入力①) 基本情報入力シート'!R98)</f>
        <v/>
      </c>
      <c r="N77" s="806" t="str">
        <f>IF('(入力①) 基本情報入力シート'!W98="","",'(入力①) 基本情報入力シート'!W98)</f>
        <v/>
      </c>
      <c r="O77" s="598" t="str">
        <f>IF('(入力①) 基本情報入力シート'!X98="","",'(入力①) 基本情報入力シート'!X98)</f>
        <v/>
      </c>
      <c r="P77" s="599" t="str">
        <f>IF('(入力①) 基本情報入力シート'!Y98="","",'(入力①) 基本情報入力シート'!Y98)</f>
        <v/>
      </c>
      <c r="Q77" s="742"/>
      <c r="R77" s="770" t="str">
        <f>IF('(入力①) 基本情報入力シート'!Z98="","",'(入力①) 基本情報入力シート'!Z98)</f>
        <v/>
      </c>
      <c r="S77" s="779" t="str">
        <f>IF('(入力①) 基本情報入力シート'!AA98="","",'(入力①) 基本情報入力シート'!AA98)</f>
        <v/>
      </c>
      <c r="T77" s="726"/>
      <c r="U77" s="728" t="str">
        <f>IF(P77="","",VLOOKUP(P77,【参考】数式用2!$A$3:$C$36,3,FALSE))</f>
        <v/>
      </c>
      <c r="V77" s="603" t="s">
        <v>172</v>
      </c>
      <c r="W77" s="601"/>
      <c r="X77" s="600" t="s">
        <v>173</v>
      </c>
      <c r="Y77" s="601"/>
      <c r="Z77" s="602" t="s">
        <v>174</v>
      </c>
      <c r="AA77" s="601"/>
      <c r="AB77" s="603" t="s">
        <v>173</v>
      </c>
      <c r="AC77" s="601"/>
      <c r="AD77" s="603" t="s">
        <v>175</v>
      </c>
      <c r="AE77" s="604" t="s">
        <v>176</v>
      </c>
      <c r="AF77" s="605" t="str">
        <f t="shared" ref="AF77:AF111" si="5">IF(W77&gt;=1,(AA77*12+AC77)-(W77*12+Y77)+1,"")</f>
        <v/>
      </c>
      <c r="AG77" s="606" t="s">
        <v>177</v>
      </c>
      <c r="AH77" s="607" t="str">
        <f t="shared" si="4"/>
        <v/>
      </c>
      <c r="AI77" s="772"/>
      <c r="AJ77" s="773"/>
      <c r="AK77" s="772"/>
      <c r="AL77" s="775"/>
    </row>
    <row r="78" spans="1:38" ht="36.75" customHeight="1">
      <c r="A78" s="598">
        <f t="shared" ref="A78:A111" si="6">A77+1</f>
        <v>67</v>
      </c>
      <c r="B78" s="803" t="str">
        <f>IF('(入力①) 基本情報入力シート'!C99="","",'(入力①) 基本情報入力シート'!C99)</f>
        <v/>
      </c>
      <c r="C78" s="804" t="str">
        <f>IF('(入力①) 基本情報入力シート'!D99="","",'(入力①) 基本情報入力シート'!D99)</f>
        <v/>
      </c>
      <c r="D78" s="804" t="str">
        <f>IF('(入力①) 基本情報入力シート'!E99="","",'(入力①) 基本情報入力シート'!E99)</f>
        <v/>
      </c>
      <c r="E78" s="804" t="str">
        <f>IF('(入力①) 基本情報入力シート'!F99="","",'(入力①) 基本情報入力シート'!F99)</f>
        <v/>
      </c>
      <c r="F78" s="804" t="str">
        <f>IF('(入力①) 基本情報入力シート'!G99="","",'(入力①) 基本情報入力シート'!G99)</f>
        <v/>
      </c>
      <c r="G78" s="804" t="str">
        <f>IF('(入力①) 基本情報入力シート'!H99="","",'(入力①) 基本情報入力シート'!H99)</f>
        <v/>
      </c>
      <c r="H78" s="804" t="str">
        <f>IF('(入力①) 基本情報入力シート'!I99="","",'(入力①) 基本情報入力シート'!I99)</f>
        <v/>
      </c>
      <c r="I78" s="804" t="str">
        <f>IF('(入力①) 基本情報入力シート'!J99="","",'(入力①) 基本情報入力シート'!J99)</f>
        <v/>
      </c>
      <c r="J78" s="804" t="str">
        <f>IF('(入力①) 基本情報入力シート'!K99="","",'(入力①) 基本情報入力シート'!K99)</f>
        <v/>
      </c>
      <c r="K78" s="805" t="str">
        <f>IF('(入力①) 基本情報入力シート'!L99="","",'(入力①) 基本情報入力シート'!L99)</f>
        <v/>
      </c>
      <c r="L78" s="806" t="str">
        <f>IF('(入力①) 基本情報入力シート'!M99="","",'(入力①) 基本情報入力シート'!M99)</f>
        <v/>
      </c>
      <c r="M78" s="806" t="str">
        <f>IF('(入力①) 基本情報入力シート'!R99="","",'(入力①) 基本情報入力シート'!R99)</f>
        <v/>
      </c>
      <c r="N78" s="806" t="str">
        <f>IF('(入力①) 基本情報入力シート'!W99="","",'(入力①) 基本情報入力シート'!W99)</f>
        <v/>
      </c>
      <c r="O78" s="598" t="str">
        <f>IF('(入力①) 基本情報入力シート'!X99="","",'(入力①) 基本情報入力シート'!X99)</f>
        <v/>
      </c>
      <c r="P78" s="599" t="str">
        <f>IF('(入力①) 基本情報入力シート'!Y99="","",'(入力①) 基本情報入力シート'!Y99)</f>
        <v/>
      </c>
      <c r="Q78" s="742"/>
      <c r="R78" s="770" t="str">
        <f>IF('(入力①) 基本情報入力シート'!Z99="","",'(入力①) 基本情報入力シート'!Z99)</f>
        <v/>
      </c>
      <c r="S78" s="779" t="str">
        <f>IF('(入力①) 基本情報入力シート'!AA99="","",'(入力①) 基本情報入力シート'!AA99)</f>
        <v/>
      </c>
      <c r="T78" s="726"/>
      <c r="U78" s="728" t="str">
        <f>IF(P78="","",VLOOKUP(P78,【参考】数式用2!$A$3:$C$36,3,FALSE))</f>
        <v/>
      </c>
      <c r="V78" s="603" t="s">
        <v>172</v>
      </c>
      <c r="W78" s="601"/>
      <c r="X78" s="600" t="s">
        <v>173</v>
      </c>
      <c r="Y78" s="601"/>
      <c r="Z78" s="602" t="s">
        <v>174</v>
      </c>
      <c r="AA78" s="601"/>
      <c r="AB78" s="603" t="s">
        <v>173</v>
      </c>
      <c r="AC78" s="601"/>
      <c r="AD78" s="603" t="s">
        <v>175</v>
      </c>
      <c r="AE78" s="604" t="s">
        <v>176</v>
      </c>
      <c r="AF78" s="605" t="str">
        <f t="shared" si="5"/>
        <v/>
      </c>
      <c r="AG78" s="606" t="s">
        <v>177</v>
      </c>
      <c r="AH78" s="607" t="str">
        <f t="shared" si="4"/>
        <v/>
      </c>
      <c r="AI78" s="772"/>
      <c r="AJ78" s="773"/>
      <c r="AK78" s="772"/>
      <c r="AL78" s="775"/>
    </row>
    <row r="79" spans="1:38" ht="36.75" customHeight="1">
      <c r="A79" s="598">
        <f t="shared" si="6"/>
        <v>68</v>
      </c>
      <c r="B79" s="803" t="str">
        <f>IF('(入力①) 基本情報入力シート'!C100="","",'(入力①) 基本情報入力シート'!C100)</f>
        <v/>
      </c>
      <c r="C79" s="804" t="str">
        <f>IF('(入力①) 基本情報入力シート'!D100="","",'(入力①) 基本情報入力シート'!D100)</f>
        <v/>
      </c>
      <c r="D79" s="804" t="str">
        <f>IF('(入力①) 基本情報入力シート'!E100="","",'(入力①) 基本情報入力シート'!E100)</f>
        <v/>
      </c>
      <c r="E79" s="804" t="str">
        <f>IF('(入力①) 基本情報入力シート'!F100="","",'(入力①) 基本情報入力シート'!F100)</f>
        <v/>
      </c>
      <c r="F79" s="804" t="str">
        <f>IF('(入力①) 基本情報入力シート'!G100="","",'(入力①) 基本情報入力シート'!G100)</f>
        <v/>
      </c>
      <c r="G79" s="804" t="str">
        <f>IF('(入力①) 基本情報入力シート'!H100="","",'(入力①) 基本情報入力シート'!H100)</f>
        <v/>
      </c>
      <c r="H79" s="804" t="str">
        <f>IF('(入力①) 基本情報入力シート'!I100="","",'(入力①) 基本情報入力シート'!I100)</f>
        <v/>
      </c>
      <c r="I79" s="804" t="str">
        <f>IF('(入力①) 基本情報入力シート'!J100="","",'(入力①) 基本情報入力シート'!J100)</f>
        <v/>
      </c>
      <c r="J79" s="804" t="str">
        <f>IF('(入力①) 基本情報入力シート'!K100="","",'(入力①) 基本情報入力シート'!K100)</f>
        <v/>
      </c>
      <c r="K79" s="805" t="str">
        <f>IF('(入力①) 基本情報入力シート'!L100="","",'(入力①) 基本情報入力シート'!L100)</f>
        <v/>
      </c>
      <c r="L79" s="806" t="str">
        <f>IF('(入力①) 基本情報入力シート'!M100="","",'(入力①) 基本情報入力シート'!M100)</f>
        <v/>
      </c>
      <c r="M79" s="806" t="str">
        <f>IF('(入力①) 基本情報入力シート'!R100="","",'(入力①) 基本情報入力シート'!R100)</f>
        <v/>
      </c>
      <c r="N79" s="806" t="str">
        <f>IF('(入力①) 基本情報入力シート'!W100="","",'(入力①) 基本情報入力シート'!W100)</f>
        <v/>
      </c>
      <c r="O79" s="598" t="str">
        <f>IF('(入力①) 基本情報入力シート'!X100="","",'(入力①) 基本情報入力シート'!X100)</f>
        <v/>
      </c>
      <c r="P79" s="599" t="str">
        <f>IF('(入力①) 基本情報入力シート'!Y100="","",'(入力①) 基本情報入力シート'!Y100)</f>
        <v/>
      </c>
      <c r="Q79" s="742"/>
      <c r="R79" s="770" t="str">
        <f>IF('(入力①) 基本情報入力シート'!Z100="","",'(入力①) 基本情報入力シート'!Z100)</f>
        <v/>
      </c>
      <c r="S79" s="779" t="str">
        <f>IF('(入力①) 基本情報入力シート'!AA100="","",'(入力①) 基本情報入力シート'!AA100)</f>
        <v/>
      </c>
      <c r="T79" s="726"/>
      <c r="U79" s="728" t="str">
        <f>IF(P79="","",VLOOKUP(P79,【参考】数式用2!$A$3:$C$36,3,FALSE))</f>
        <v/>
      </c>
      <c r="V79" s="603" t="s">
        <v>172</v>
      </c>
      <c r="W79" s="601"/>
      <c r="X79" s="600" t="s">
        <v>173</v>
      </c>
      <c r="Y79" s="601"/>
      <c r="Z79" s="602" t="s">
        <v>174</v>
      </c>
      <c r="AA79" s="601"/>
      <c r="AB79" s="603" t="s">
        <v>173</v>
      </c>
      <c r="AC79" s="601"/>
      <c r="AD79" s="603" t="s">
        <v>175</v>
      </c>
      <c r="AE79" s="604" t="s">
        <v>176</v>
      </c>
      <c r="AF79" s="605" t="str">
        <f t="shared" si="5"/>
        <v/>
      </c>
      <c r="AG79" s="606" t="s">
        <v>177</v>
      </c>
      <c r="AH79" s="607" t="str">
        <f t="shared" si="4"/>
        <v/>
      </c>
      <c r="AI79" s="772"/>
      <c r="AJ79" s="773"/>
      <c r="AK79" s="772"/>
      <c r="AL79" s="775"/>
    </row>
    <row r="80" spans="1:38" ht="36.75" customHeight="1">
      <c r="A80" s="598">
        <f t="shared" si="6"/>
        <v>69</v>
      </c>
      <c r="B80" s="803" t="str">
        <f>IF('(入力①) 基本情報入力シート'!C101="","",'(入力①) 基本情報入力シート'!C101)</f>
        <v/>
      </c>
      <c r="C80" s="804" t="str">
        <f>IF('(入力①) 基本情報入力シート'!D101="","",'(入力①) 基本情報入力シート'!D101)</f>
        <v/>
      </c>
      <c r="D80" s="804" t="str">
        <f>IF('(入力①) 基本情報入力シート'!E101="","",'(入力①) 基本情報入力シート'!E101)</f>
        <v/>
      </c>
      <c r="E80" s="804" t="str">
        <f>IF('(入力①) 基本情報入力シート'!F101="","",'(入力①) 基本情報入力シート'!F101)</f>
        <v/>
      </c>
      <c r="F80" s="804" t="str">
        <f>IF('(入力①) 基本情報入力シート'!G101="","",'(入力①) 基本情報入力シート'!G101)</f>
        <v/>
      </c>
      <c r="G80" s="804" t="str">
        <f>IF('(入力①) 基本情報入力シート'!H101="","",'(入力①) 基本情報入力シート'!H101)</f>
        <v/>
      </c>
      <c r="H80" s="804" t="str">
        <f>IF('(入力①) 基本情報入力シート'!I101="","",'(入力①) 基本情報入力シート'!I101)</f>
        <v/>
      </c>
      <c r="I80" s="804" t="str">
        <f>IF('(入力①) 基本情報入力シート'!J101="","",'(入力①) 基本情報入力シート'!J101)</f>
        <v/>
      </c>
      <c r="J80" s="804" t="str">
        <f>IF('(入力①) 基本情報入力シート'!K101="","",'(入力①) 基本情報入力シート'!K101)</f>
        <v/>
      </c>
      <c r="K80" s="805" t="str">
        <f>IF('(入力①) 基本情報入力シート'!L101="","",'(入力①) 基本情報入力シート'!L101)</f>
        <v/>
      </c>
      <c r="L80" s="806" t="str">
        <f>IF('(入力①) 基本情報入力シート'!M101="","",'(入力①) 基本情報入力シート'!M101)</f>
        <v/>
      </c>
      <c r="M80" s="806" t="str">
        <f>IF('(入力①) 基本情報入力シート'!R101="","",'(入力①) 基本情報入力シート'!R101)</f>
        <v/>
      </c>
      <c r="N80" s="806" t="str">
        <f>IF('(入力①) 基本情報入力シート'!W101="","",'(入力①) 基本情報入力シート'!W101)</f>
        <v/>
      </c>
      <c r="O80" s="598" t="str">
        <f>IF('(入力①) 基本情報入力シート'!X101="","",'(入力①) 基本情報入力シート'!X101)</f>
        <v/>
      </c>
      <c r="P80" s="599" t="str">
        <f>IF('(入力①) 基本情報入力シート'!Y101="","",'(入力①) 基本情報入力シート'!Y101)</f>
        <v/>
      </c>
      <c r="Q80" s="742"/>
      <c r="R80" s="770" t="str">
        <f>IF('(入力①) 基本情報入力シート'!Z101="","",'(入力①) 基本情報入力シート'!Z101)</f>
        <v/>
      </c>
      <c r="S80" s="779" t="str">
        <f>IF('(入力①) 基本情報入力シート'!AA101="","",'(入力①) 基本情報入力シート'!AA101)</f>
        <v/>
      </c>
      <c r="T80" s="726"/>
      <c r="U80" s="728" t="str">
        <f>IF(P80="","",VLOOKUP(P80,【参考】数式用2!$A$3:$C$36,3,FALSE))</f>
        <v/>
      </c>
      <c r="V80" s="603" t="s">
        <v>172</v>
      </c>
      <c r="W80" s="601"/>
      <c r="X80" s="600" t="s">
        <v>173</v>
      </c>
      <c r="Y80" s="601"/>
      <c r="Z80" s="602" t="s">
        <v>174</v>
      </c>
      <c r="AA80" s="601"/>
      <c r="AB80" s="603" t="s">
        <v>173</v>
      </c>
      <c r="AC80" s="601"/>
      <c r="AD80" s="603" t="s">
        <v>175</v>
      </c>
      <c r="AE80" s="604" t="s">
        <v>176</v>
      </c>
      <c r="AF80" s="605" t="str">
        <f t="shared" si="5"/>
        <v/>
      </c>
      <c r="AG80" s="606" t="s">
        <v>177</v>
      </c>
      <c r="AH80" s="607" t="str">
        <f t="shared" si="4"/>
        <v/>
      </c>
      <c r="AI80" s="772"/>
      <c r="AJ80" s="773"/>
      <c r="AK80" s="772"/>
      <c r="AL80" s="775"/>
    </row>
    <row r="81" spans="1:38" ht="36.75" customHeight="1">
      <c r="A81" s="598">
        <f t="shared" si="6"/>
        <v>70</v>
      </c>
      <c r="B81" s="803" t="str">
        <f>IF('(入力①) 基本情報入力シート'!C102="","",'(入力①) 基本情報入力シート'!C102)</f>
        <v/>
      </c>
      <c r="C81" s="804" t="str">
        <f>IF('(入力①) 基本情報入力シート'!D102="","",'(入力①) 基本情報入力シート'!D102)</f>
        <v/>
      </c>
      <c r="D81" s="804" t="str">
        <f>IF('(入力①) 基本情報入力シート'!E102="","",'(入力①) 基本情報入力シート'!E102)</f>
        <v/>
      </c>
      <c r="E81" s="804" t="str">
        <f>IF('(入力①) 基本情報入力シート'!F102="","",'(入力①) 基本情報入力シート'!F102)</f>
        <v/>
      </c>
      <c r="F81" s="804" t="str">
        <f>IF('(入力①) 基本情報入力シート'!G102="","",'(入力①) 基本情報入力シート'!G102)</f>
        <v/>
      </c>
      <c r="G81" s="804" t="str">
        <f>IF('(入力①) 基本情報入力シート'!H102="","",'(入力①) 基本情報入力シート'!H102)</f>
        <v/>
      </c>
      <c r="H81" s="804" t="str">
        <f>IF('(入力①) 基本情報入力シート'!I102="","",'(入力①) 基本情報入力シート'!I102)</f>
        <v/>
      </c>
      <c r="I81" s="804" t="str">
        <f>IF('(入力①) 基本情報入力シート'!J102="","",'(入力①) 基本情報入力シート'!J102)</f>
        <v/>
      </c>
      <c r="J81" s="804" t="str">
        <f>IF('(入力①) 基本情報入力シート'!K102="","",'(入力①) 基本情報入力シート'!K102)</f>
        <v/>
      </c>
      <c r="K81" s="805" t="str">
        <f>IF('(入力①) 基本情報入力シート'!L102="","",'(入力①) 基本情報入力シート'!L102)</f>
        <v/>
      </c>
      <c r="L81" s="806" t="str">
        <f>IF('(入力①) 基本情報入力シート'!M102="","",'(入力①) 基本情報入力シート'!M102)</f>
        <v/>
      </c>
      <c r="M81" s="806" t="str">
        <f>IF('(入力①) 基本情報入力シート'!R102="","",'(入力①) 基本情報入力シート'!R102)</f>
        <v/>
      </c>
      <c r="N81" s="806" t="str">
        <f>IF('(入力①) 基本情報入力シート'!W102="","",'(入力①) 基本情報入力シート'!W102)</f>
        <v/>
      </c>
      <c r="O81" s="598" t="str">
        <f>IF('(入力①) 基本情報入力シート'!X102="","",'(入力①) 基本情報入力シート'!X102)</f>
        <v/>
      </c>
      <c r="P81" s="599" t="str">
        <f>IF('(入力①) 基本情報入力シート'!Y102="","",'(入力①) 基本情報入力シート'!Y102)</f>
        <v/>
      </c>
      <c r="Q81" s="742"/>
      <c r="R81" s="770" t="str">
        <f>IF('(入力①) 基本情報入力シート'!Z102="","",'(入力①) 基本情報入力シート'!Z102)</f>
        <v/>
      </c>
      <c r="S81" s="779" t="str">
        <f>IF('(入力①) 基本情報入力シート'!AA102="","",'(入力①) 基本情報入力シート'!AA102)</f>
        <v/>
      </c>
      <c r="T81" s="726"/>
      <c r="U81" s="728" t="str">
        <f>IF(P81="","",VLOOKUP(P81,【参考】数式用2!$A$3:$C$36,3,FALSE))</f>
        <v/>
      </c>
      <c r="V81" s="603" t="s">
        <v>172</v>
      </c>
      <c r="W81" s="601"/>
      <c r="X81" s="600" t="s">
        <v>173</v>
      </c>
      <c r="Y81" s="601"/>
      <c r="Z81" s="602" t="s">
        <v>174</v>
      </c>
      <c r="AA81" s="601"/>
      <c r="AB81" s="603" t="s">
        <v>173</v>
      </c>
      <c r="AC81" s="601"/>
      <c r="AD81" s="603" t="s">
        <v>175</v>
      </c>
      <c r="AE81" s="604" t="s">
        <v>176</v>
      </c>
      <c r="AF81" s="605" t="str">
        <f t="shared" si="5"/>
        <v/>
      </c>
      <c r="AG81" s="606" t="s">
        <v>177</v>
      </c>
      <c r="AH81" s="607" t="str">
        <f t="shared" si="4"/>
        <v/>
      </c>
      <c r="AI81" s="772"/>
      <c r="AJ81" s="773"/>
      <c r="AK81" s="772"/>
      <c r="AL81" s="775"/>
    </row>
    <row r="82" spans="1:38" ht="36.75" customHeight="1">
      <c r="A82" s="598">
        <f t="shared" si="6"/>
        <v>71</v>
      </c>
      <c r="B82" s="803" t="str">
        <f>IF('(入力①) 基本情報入力シート'!C103="","",'(入力①) 基本情報入力シート'!C103)</f>
        <v/>
      </c>
      <c r="C82" s="804" t="str">
        <f>IF('(入力①) 基本情報入力シート'!D103="","",'(入力①) 基本情報入力シート'!D103)</f>
        <v/>
      </c>
      <c r="D82" s="804" t="str">
        <f>IF('(入力①) 基本情報入力シート'!E103="","",'(入力①) 基本情報入力シート'!E103)</f>
        <v/>
      </c>
      <c r="E82" s="804" t="str">
        <f>IF('(入力①) 基本情報入力シート'!F103="","",'(入力①) 基本情報入力シート'!F103)</f>
        <v/>
      </c>
      <c r="F82" s="804" t="str">
        <f>IF('(入力①) 基本情報入力シート'!G103="","",'(入力①) 基本情報入力シート'!G103)</f>
        <v/>
      </c>
      <c r="G82" s="804" t="str">
        <f>IF('(入力①) 基本情報入力シート'!H103="","",'(入力①) 基本情報入力シート'!H103)</f>
        <v/>
      </c>
      <c r="H82" s="804" t="str">
        <f>IF('(入力①) 基本情報入力シート'!I103="","",'(入力①) 基本情報入力シート'!I103)</f>
        <v/>
      </c>
      <c r="I82" s="804" t="str">
        <f>IF('(入力①) 基本情報入力シート'!J103="","",'(入力①) 基本情報入力シート'!J103)</f>
        <v/>
      </c>
      <c r="J82" s="804" t="str">
        <f>IF('(入力①) 基本情報入力シート'!K103="","",'(入力①) 基本情報入力シート'!K103)</f>
        <v/>
      </c>
      <c r="K82" s="805" t="str">
        <f>IF('(入力①) 基本情報入力シート'!L103="","",'(入力①) 基本情報入力シート'!L103)</f>
        <v/>
      </c>
      <c r="L82" s="806" t="str">
        <f>IF('(入力①) 基本情報入力シート'!M103="","",'(入力①) 基本情報入力シート'!M103)</f>
        <v/>
      </c>
      <c r="M82" s="806" t="str">
        <f>IF('(入力①) 基本情報入力シート'!R103="","",'(入力①) 基本情報入力シート'!R103)</f>
        <v/>
      </c>
      <c r="N82" s="806" t="str">
        <f>IF('(入力①) 基本情報入力シート'!W103="","",'(入力①) 基本情報入力シート'!W103)</f>
        <v/>
      </c>
      <c r="O82" s="598" t="str">
        <f>IF('(入力①) 基本情報入力シート'!X103="","",'(入力①) 基本情報入力シート'!X103)</f>
        <v/>
      </c>
      <c r="P82" s="599" t="str">
        <f>IF('(入力①) 基本情報入力シート'!Y103="","",'(入力①) 基本情報入力シート'!Y103)</f>
        <v/>
      </c>
      <c r="Q82" s="742"/>
      <c r="R82" s="770" t="str">
        <f>IF('(入力①) 基本情報入力シート'!Z103="","",'(入力①) 基本情報入力シート'!Z103)</f>
        <v/>
      </c>
      <c r="S82" s="779" t="str">
        <f>IF('(入力①) 基本情報入力シート'!AA103="","",'(入力①) 基本情報入力シート'!AA103)</f>
        <v/>
      </c>
      <c r="T82" s="726"/>
      <c r="U82" s="728" t="str">
        <f>IF(P82="","",VLOOKUP(P82,【参考】数式用2!$A$3:$C$36,3,FALSE))</f>
        <v/>
      </c>
      <c r="V82" s="603" t="s">
        <v>172</v>
      </c>
      <c r="W82" s="601"/>
      <c r="X82" s="600" t="s">
        <v>173</v>
      </c>
      <c r="Y82" s="601"/>
      <c r="Z82" s="602" t="s">
        <v>174</v>
      </c>
      <c r="AA82" s="601"/>
      <c r="AB82" s="603" t="s">
        <v>173</v>
      </c>
      <c r="AC82" s="601"/>
      <c r="AD82" s="603" t="s">
        <v>175</v>
      </c>
      <c r="AE82" s="604" t="s">
        <v>176</v>
      </c>
      <c r="AF82" s="605" t="str">
        <f t="shared" si="5"/>
        <v/>
      </c>
      <c r="AG82" s="606" t="s">
        <v>177</v>
      </c>
      <c r="AH82" s="607" t="str">
        <f t="shared" si="4"/>
        <v/>
      </c>
      <c r="AI82" s="772"/>
      <c r="AJ82" s="773"/>
      <c r="AK82" s="772"/>
      <c r="AL82" s="775"/>
    </row>
    <row r="83" spans="1:38" ht="36.75" customHeight="1">
      <c r="A83" s="598">
        <f t="shared" si="6"/>
        <v>72</v>
      </c>
      <c r="B83" s="803" t="str">
        <f>IF('(入力①) 基本情報入力シート'!C104="","",'(入力①) 基本情報入力シート'!C104)</f>
        <v/>
      </c>
      <c r="C83" s="804" t="str">
        <f>IF('(入力①) 基本情報入力シート'!D104="","",'(入力①) 基本情報入力シート'!D104)</f>
        <v/>
      </c>
      <c r="D83" s="804" t="str">
        <f>IF('(入力①) 基本情報入力シート'!E104="","",'(入力①) 基本情報入力シート'!E104)</f>
        <v/>
      </c>
      <c r="E83" s="804" t="str">
        <f>IF('(入力①) 基本情報入力シート'!F104="","",'(入力①) 基本情報入力シート'!F104)</f>
        <v/>
      </c>
      <c r="F83" s="804" t="str">
        <f>IF('(入力①) 基本情報入力シート'!G104="","",'(入力①) 基本情報入力シート'!G104)</f>
        <v/>
      </c>
      <c r="G83" s="804" t="str">
        <f>IF('(入力①) 基本情報入力シート'!H104="","",'(入力①) 基本情報入力シート'!H104)</f>
        <v/>
      </c>
      <c r="H83" s="804" t="str">
        <f>IF('(入力①) 基本情報入力シート'!I104="","",'(入力①) 基本情報入力シート'!I104)</f>
        <v/>
      </c>
      <c r="I83" s="804" t="str">
        <f>IF('(入力①) 基本情報入力シート'!J104="","",'(入力①) 基本情報入力シート'!J104)</f>
        <v/>
      </c>
      <c r="J83" s="804" t="str">
        <f>IF('(入力①) 基本情報入力シート'!K104="","",'(入力①) 基本情報入力シート'!K104)</f>
        <v/>
      </c>
      <c r="K83" s="805" t="str">
        <f>IF('(入力①) 基本情報入力シート'!L104="","",'(入力①) 基本情報入力シート'!L104)</f>
        <v/>
      </c>
      <c r="L83" s="806" t="str">
        <f>IF('(入力①) 基本情報入力シート'!M104="","",'(入力①) 基本情報入力シート'!M104)</f>
        <v/>
      </c>
      <c r="M83" s="806" t="str">
        <f>IF('(入力①) 基本情報入力シート'!R104="","",'(入力①) 基本情報入力シート'!R104)</f>
        <v/>
      </c>
      <c r="N83" s="806" t="str">
        <f>IF('(入力①) 基本情報入力シート'!W104="","",'(入力①) 基本情報入力シート'!W104)</f>
        <v/>
      </c>
      <c r="O83" s="598" t="str">
        <f>IF('(入力①) 基本情報入力シート'!X104="","",'(入力①) 基本情報入力シート'!X104)</f>
        <v/>
      </c>
      <c r="P83" s="599" t="str">
        <f>IF('(入力①) 基本情報入力シート'!Y104="","",'(入力①) 基本情報入力シート'!Y104)</f>
        <v/>
      </c>
      <c r="Q83" s="742"/>
      <c r="R83" s="770" t="str">
        <f>IF('(入力①) 基本情報入力シート'!Z104="","",'(入力①) 基本情報入力シート'!Z104)</f>
        <v/>
      </c>
      <c r="S83" s="779" t="str">
        <f>IF('(入力①) 基本情報入力シート'!AA104="","",'(入力①) 基本情報入力シート'!AA104)</f>
        <v/>
      </c>
      <c r="T83" s="726"/>
      <c r="U83" s="728" t="str">
        <f>IF(P83="","",VLOOKUP(P83,【参考】数式用2!$A$3:$C$36,3,FALSE))</f>
        <v/>
      </c>
      <c r="V83" s="603" t="s">
        <v>172</v>
      </c>
      <c r="W83" s="601"/>
      <c r="X83" s="600" t="s">
        <v>173</v>
      </c>
      <c r="Y83" s="601"/>
      <c r="Z83" s="602" t="s">
        <v>174</v>
      </c>
      <c r="AA83" s="601"/>
      <c r="AB83" s="603" t="s">
        <v>173</v>
      </c>
      <c r="AC83" s="601"/>
      <c r="AD83" s="603" t="s">
        <v>175</v>
      </c>
      <c r="AE83" s="604" t="s">
        <v>176</v>
      </c>
      <c r="AF83" s="605" t="str">
        <f t="shared" si="5"/>
        <v/>
      </c>
      <c r="AG83" s="606" t="s">
        <v>177</v>
      </c>
      <c r="AH83" s="607" t="str">
        <f t="shared" si="4"/>
        <v/>
      </c>
      <c r="AI83" s="772"/>
      <c r="AJ83" s="773"/>
      <c r="AK83" s="772"/>
      <c r="AL83" s="775"/>
    </row>
    <row r="84" spans="1:38" ht="36.75" customHeight="1">
      <c r="A84" s="598">
        <f t="shared" si="6"/>
        <v>73</v>
      </c>
      <c r="B84" s="803" t="str">
        <f>IF('(入力①) 基本情報入力シート'!C105="","",'(入力①) 基本情報入力シート'!C105)</f>
        <v/>
      </c>
      <c r="C84" s="804" t="str">
        <f>IF('(入力①) 基本情報入力シート'!D105="","",'(入力①) 基本情報入力シート'!D105)</f>
        <v/>
      </c>
      <c r="D84" s="804" t="str">
        <f>IF('(入力①) 基本情報入力シート'!E105="","",'(入力①) 基本情報入力シート'!E105)</f>
        <v/>
      </c>
      <c r="E84" s="804" t="str">
        <f>IF('(入力①) 基本情報入力シート'!F105="","",'(入力①) 基本情報入力シート'!F105)</f>
        <v/>
      </c>
      <c r="F84" s="804" t="str">
        <f>IF('(入力①) 基本情報入力シート'!G105="","",'(入力①) 基本情報入力シート'!G105)</f>
        <v/>
      </c>
      <c r="G84" s="804" t="str">
        <f>IF('(入力①) 基本情報入力シート'!H105="","",'(入力①) 基本情報入力シート'!H105)</f>
        <v/>
      </c>
      <c r="H84" s="804" t="str">
        <f>IF('(入力①) 基本情報入力シート'!I105="","",'(入力①) 基本情報入力シート'!I105)</f>
        <v/>
      </c>
      <c r="I84" s="804" t="str">
        <f>IF('(入力①) 基本情報入力シート'!J105="","",'(入力①) 基本情報入力シート'!J105)</f>
        <v/>
      </c>
      <c r="J84" s="804" t="str">
        <f>IF('(入力①) 基本情報入力シート'!K105="","",'(入力①) 基本情報入力シート'!K105)</f>
        <v/>
      </c>
      <c r="K84" s="805" t="str">
        <f>IF('(入力①) 基本情報入力シート'!L105="","",'(入力①) 基本情報入力シート'!L105)</f>
        <v/>
      </c>
      <c r="L84" s="806" t="str">
        <f>IF('(入力①) 基本情報入力シート'!M105="","",'(入力①) 基本情報入力シート'!M105)</f>
        <v/>
      </c>
      <c r="M84" s="806" t="str">
        <f>IF('(入力①) 基本情報入力シート'!R105="","",'(入力①) 基本情報入力シート'!R105)</f>
        <v/>
      </c>
      <c r="N84" s="806" t="str">
        <f>IF('(入力①) 基本情報入力シート'!W105="","",'(入力①) 基本情報入力シート'!W105)</f>
        <v/>
      </c>
      <c r="O84" s="598" t="str">
        <f>IF('(入力①) 基本情報入力シート'!X105="","",'(入力①) 基本情報入力シート'!X105)</f>
        <v/>
      </c>
      <c r="P84" s="599" t="str">
        <f>IF('(入力①) 基本情報入力シート'!Y105="","",'(入力①) 基本情報入力シート'!Y105)</f>
        <v/>
      </c>
      <c r="Q84" s="742"/>
      <c r="R84" s="770" t="str">
        <f>IF('(入力①) 基本情報入力シート'!Z105="","",'(入力①) 基本情報入力シート'!Z105)</f>
        <v/>
      </c>
      <c r="S84" s="779" t="str">
        <f>IF('(入力①) 基本情報入力シート'!AA105="","",'(入力①) 基本情報入力シート'!AA105)</f>
        <v/>
      </c>
      <c r="T84" s="726"/>
      <c r="U84" s="728" t="str">
        <f>IF(P84="","",VLOOKUP(P84,【参考】数式用2!$A$3:$C$36,3,FALSE))</f>
        <v/>
      </c>
      <c r="V84" s="603" t="s">
        <v>172</v>
      </c>
      <c r="W84" s="601"/>
      <c r="X84" s="600" t="s">
        <v>173</v>
      </c>
      <c r="Y84" s="601"/>
      <c r="Z84" s="602" t="s">
        <v>174</v>
      </c>
      <c r="AA84" s="601"/>
      <c r="AB84" s="603" t="s">
        <v>173</v>
      </c>
      <c r="AC84" s="601"/>
      <c r="AD84" s="603" t="s">
        <v>175</v>
      </c>
      <c r="AE84" s="604" t="s">
        <v>176</v>
      </c>
      <c r="AF84" s="605" t="str">
        <f t="shared" si="5"/>
        <v/>
      </c>
      <c r="AG84" s="606" t="s">
        <v>177</v>
      </c>
      <c r="AH84" s="607" t="str">
        <f t="shared" si="4"/>
        <v/>
      </c>
      <c r="AI84" s="772"/>
      <c r="AJ84" s="773"/>
      <c r="AK84" s="772"/>
      <c r="AL84" s="775"/>
    </row>
    <row r="85" spans="1:38" ht="36.75" customHeight="1">
      <c r="A85" s="598">
        <f t="shared" si="6"/>
        <v>74</v>
      </c>
      <c r="B85" s="803" t="str">
        <f>IF('(入力①) 基本情報入力シート'!C106="","",'(入力①) 基本情報入力シート'!C106)</f>
        <v/>
      </c>
      <c r="C85" s="804" t="str">
        <f>IF('(入力①) 基本情報入力シート'!D106="","",'(入力①) 基本情報入力シート'!D106)</f>
        <v/>
      </c>
      <c r="D85" s="804" t="str">
        <f>IF('(入力①) 基本情報入力シート'!E106="","",'(入力①) 基本情報入力シート'!E106)</f>
        <v/>
      </c>
      <c r="E85" s="804" t="str">
        <f>IF('(入力①) 基本情報入力シート'!F106="","",'(入力①) 基本情報入力シート'!F106)</f>
        <v/>
      </c>
      <c r="F85" s="804" t="str">
        <f>IF('(入力①) 基本情報入力シート'!G106="","",'(入力①) 基本情報入力シート'!G106)</f>
        <v/>
      </c>
      <c r="G85" s="804" t="str">
        <f>IF('(入力①) 基本情報入力シート'!H106="","",'(入力①) 基本情報入力シート'!H106)</f>
        <v/>
      </c>
      <c r="H85" s="804" t="str">
        <f>IF('(入力①) 基本情報入力シート'!I106="","",'(入力①) 基本情報入力シート'!I106)</f>
        <v/>
      </c>
      <c r="I85" s="804" t="str">
        <f>IF('(入力①) 基本情報入力シート'!J106="","",'(入力①) 基本情報入力シート'!J106)</f>
        <v/>
      </c>
      <c r="J85" s="804" t="str">
        <f>IF('(入力①) 基本情報入力シート'!K106="","",'(入力①) 基本情報入力シート'!K106)</f>
        <v/>
      </c>
      <c r="K85" s="805" t="str">
        <f>IF('(入力①) 基本情報入力シート'!L106="","",'(入力①) 基本情報入力シート'!L106)</f>
        <v/>
      </c>
      <c r="L85" s="806" t="str">
        <f>IF('(入力①) 基本情報入力シート'!M106="","",'(入力①) 基本情報入力シート'!M106)</f>
        <v/>
      </c>
      <c r="M85" s="806" t="str">
        <f>IF('(入力①) 基本情報入力シート'!R106="","",'(入力①) 基本情報入力シート'!R106)</f>
        <v/>
      </c>
      <c r="N85" s="806" t="str">
        <f>IF('(入力①) 基本情報入力シート'!W106="","",'(入力①) 基本情報入力シート'!W106)</f>
        <v/>
      </c>
      <c r="O85" s="598" t="str">
        <f>IF('(入力①) 基本情報入力シート'!X106="","",'(入力①) 基本情報入力シート'!X106)</f>
        <v/>
      </c>
      <c r="P85" s="599" t="str">
        <f>IF('(入力①) 基本情報入力シート'!Y106="","",'(入力①) 基本情報入力シート'!Y106)</f>
        <v/>
      </c>
      <c r="Q85" s="742"/>
      <c r="R85" s="770" t="str">
        <f>IF('(入力①) 基本情報入力シート'!Z106="","",'(入力①) 基本情報入力シート'!Z106)</f>
        <v/>
      </c>
      <c r="S85" s="779" t="str">
        <f>IF('(入力①) 基本情報入力シート'!AA106="","",'(入力①) 基本情報入力シート'!AA106)</f>
        <v/>
      </c>
      <c r="T85" s="726"/>
      <c r="U85" s="728" t="str">
        <f>IF(P85="","",VLOOKUP(P85,【参考】数式用2!$A$3:$C$36,3,FALSE))</f>
        <v/>
      </c>
      <c r="V85" s="603" t="s">
        <v>172</v>
      </c>
      <c r="W85" s="601"/>
      <c r="X85" s="600" t="s">
        <v>173</v>
      </c>
      <c r="Y85" s="601"/>
      <c r="Z85" s="602" t="s">
        <v>174</v>
      </c>
      <c r="AA85" s="601"/>
      <c r="AB85" s="603" t="s">
        <v>173</v>
      </c>
      <c r="AC85" s="601"/>
      <c r="AD85" s="603" t="s">
        <v>175</v>
      </c>
      <c r="AE85" s="604" t="s">
        <v>176</v>
      </c>
      <c r="AF85" s="605" t="str">
        <f t="shared" si="5"/>
        <v/>
      </c>
      <c r="AG85" s="606" t="s">
        <v>177</v>
      </c>
      <c r="AH85" s="607" t="str">
        <f t="shared" si="4"/>
        <v/>
      </c>
      <c r="AI85" s="772"/>
      <c r="AJ85" s="773"/>
      <c r="AK85" s="772"/>
      <c r="AL85" s="775"/>
    </row>
    <row r="86" spans="1:38" ht="36.75" customHeight="1">
      <c r="A86" s="598">
        <f t="shared" si="6"/>
        <v>75</v>
      </c>
      <c r="B86" s="803" t="str">
        <f>IF('(入力①) 基本情報入力シート'!C107="","",'(入力①) 基本情報入力シート'!C107)</f>
        <v/>
      </c>
      <c r="C86" s="804" t="str">
        <f>IF('(入力①) 基本情報入力シート'!D107="","",'(入力①) 基本情報入力シート'!D107)</f>
        <v/>
      </c>
      <c r="D86" s="804" t="str">
        <f>IF('(入力①) 基本情報入力シート'!E107="","",'(入力①) 基本情報入力シート'!E107)</f>
        <v/>
      </c>
      <c r="E86" s="804" t="str">
        <f>IF('(入力①) 基本情報入力シート'!F107="","",'(入力①) 基本情報入力シート'!F107)</f>
        <v/>
      </c>
      <c r="F86" s="804" t="str">
        <f>IF('(入力①) 基本情報入力シート'!G107="","",'(入力①) 基本情報入力シート'!G107)</f>
        <v/>
      </c>
      <c r="G86" s="804" t="str">
        <f>IF('(入力①) 基本情報入力シート'!H107="","",'(入力①) 基本情報入力シート'!H107)</f>
        <v/>
      </c>
      <c r="H86" s="804" t="str">
        <f>IF('(入力①) 基本情報入力シート'!I107="","",'(入力①) 基本情報入力シート'!I107)</f>
        <v/>
      </c>
      <c r="I86" s="804" t="str">
        <f>IF('(入力①) 基本情報入力シート'!J107="","",'(入力①) 基本情報入力シート'!J107)</f>
        <v/>
      </c>
      <c r="J86" s="804" t="str">
        <f>IF('(入力①) 基本情報入力シート'!K107="","",'(入力①) 基本情報入力シート'!K107)</f>
        <v/>
      </c>
      <c r="K86" s="805" t="str">
        <f>IF('(入力①) 基本情報入力シート'!L107="","",'(入力①) 基本情報入力シート'!L107)</f>
        <v/>
      </c>
      <c r="L86" s="806" t="str">
        <f>IF('(入力①) 基本情報入力シート'!M107="","",'(入力①) 基本情報入力シート'!M107)</f>
        <v/>
      </c>
      <c r="M86" s="806" t="str">
        <f>IF('(入力①) 基本情報入力シート'!R107="","",'(入力①) 基本情報入力シート'!R107)</f>
        <v/>
      </c>
      <c r="N86" s="806" t="str">
        <f>IF('(入力①) 基本情報入力シート'!W107="","",'(入力①) 基本情報入力シート'!W107)</f>
        <v/>
      </c>
      <c r="O86" s="598" t="str">
        <f>IF('(入力①) 基本情報入力シート'!X107="","",'(入力①) 基本情報入力シート'!X107)</f>
        <v/>
      </c>
      <c r="P86" s="599" t="str">
        <f>IF('(入力①) 基本情報入力シート'!Y107="","",'(入力①) 基本情報入力シート'!Y107)</f>
        <v/>
      </c>
      <c r="Q86" s="742"/>
      <c r="R86" s="770" t="str">
        <f>IF('(入力①) 基本情報入力シート'!Z107="","",'(入力①) 基本情報入力シート'!Z107)</f>
        <v/>
      </c>
      <c r="S86" s="779" t="str">
        <f>IF('(入力①) 基本情報入力シート'!AA107="","",'(入力①) 基本情報入力シート'!AA107)</f>
        <v/>
      </c>
      <c r="T86" s="726"/>
      <c r="U86" s="728" t="str">
        <f>IF(P86="","",VLOOKUP(P86,【参考】数式用2!$A$3:$C$36,3,FALSE))</f>
        <v/>
      </c>
      <c r="V86" s="603" t="s">
        <v>172</v>
      </c>
      <c r="W86" s="601"/>
      <c r="X86" s="600" t="s">
        <v>173</v>
      </c>
      <c r="Y86" s="601"/>
      <c r="Z86" s="602" t="s">
        <v>174</v>
      </c>
      <c r="AA86" s="601"/>
      <c r="AB86" s="603" t="s">
        <v>173</v>
      </c>
      <c r="AC86" s="601"/>
      <c r="AD86" s="603" t="s">
        <v>175</v>
      </c>
      <c r="AE86" s="604" t="s">
        <v>176</v>
      </c>
      <c r="AF86" s="605" t="str">
        <f t="shared" si="5"/>
        <v/>
      </c>
      <c r="AG86" s="606" t="s">
        <v>177</v>
      </c>
      <c r="AH86" s="607" t="str">
        <f t="shared" si="4"/>
        <v/>
      </c>
      <c r="AI86" s="772"/>
      <c r="AJ86" s="773"/>
      <c r="AK86" s="772"/>
      <c r="AL86" s="775"/>
    </row>
    <row r="87" spans="1:38" ht="36.75" customHeight="1">
      <c r="A87" s="598">
        <f t="shared" si="6"/>
        <v>76</v>
      </c>
      <c r="B87" s="803" t="str">
        <f>IF('(入力①) 基本情報入力シート'!C108="","",'(入力①) 基本情報入力シート'!C108)</f>
        <v/>
      </c>
      <c r="C87" s="804" t="str">
        <f>IF('(入力①) 基本情報入力シート'!D108="","",'(入力①) 基本情報入力シート'!D108)</f>
        <v/>
      </c>
      <c r="D87" s="804" t="str">
        <f>IF('(入力①) 基本情報入力シート'!E108="","",'(入力①) 基本情報入力シート'!E108)</f>
        <v/>
      </c>
      <c r="E87" s="804" t="str">
        <f>IF('(入力①) 基本情報入力シート'!F108="","",'(入力①) 基本情報入力シート'!F108)</f>
        <v/>
      </c>
      <c r="F87" s="804" t="str">
        <f>IF('(入力①) 基本情報入力シート'!G108="","",'(入力①) 基本情報入力シート'!G108)</f>
        <v/>
      </c>
      <c r="G87" s="804" t="str">
        <f>IF('(入力①) 基本情報入力シート'!H108="","",'(入力①) 基本情報入力シート'!H108)</f>
        <v/>
      </c>
      <c r="H87" s="804" t="str">
        <f>IF('(入力①) 基本情報入力シート'!I108="","",'(入力①) 基本情報入力シート'!I108)</f>
        <v/>
      </c>
      <c r="I87" s="804" t="str">
        <f>IF('(入力①) 基本情報入力シート'!J108="","",'(入力①) 基本情報入力シート'!J108)</f>
        <v/>
      </c>
      <c r="J87" s="804" t="str">
        <f>IF('(入力①) 基本情報入力シート'!K108="","",'(入力①) 基本情報入力シート'!K108)</f>
        <v/>
      </c>
      <c r="K87" s="805" t="str">
        <f>IF('(入力①) 基本情報入力シート'!L108="","",'(入力①) 基本情報入力シート'!L108)</f>
        <v/>
      </c>
      <c r="L87" s="806" t="str">
        <f>IF('(入力①) 基本情報入力シート'!M108="","",'(入力①) 基本情報入力シート'!M108)</f>
        <v/>
      </c>
      <c r="M87" s="806" t="str">
        <f>IF('(入力①) 基本情報入力シート'!R108="","",'(入力①) 基本情報入力シート'!R108)</f>
        <v/>
      </c>
      <c r="N87" s="806" t="str">
        <f>IF('(入力①) 基本情報入力シート'!W108="","",'(入力①) 基本情報入力シート'!W108)</f>
        <v/>
      </c>
      <c r="O87" s="598" t="str">
        <f>IF('(入力①) 基本情報入力シート'!X108="","",'(入力①) 基本情報入力シート'!X108)</f>
        <v/>
      </c>
      <c r="P87" s="599" t="str">
        <f>IF('(入力①) 基本情報入力シート'!Y108="","",'(入力①) 基本情報入力シート'!Y108)</f>
        <v/>
      </c>
      <c r="Q87" s="742"/>
      <c r="R87" s="770" t="str">
        <f>IF('(入力①) 基本情報入力シート'!Z108="","",'(入力①) 基本情報入力シート'!Z108)</f>
        <v/>
      </c>
      <c r="S87" s="779" t="str">
        <f>IF('(入力①) 基本情報入力シート'!AA108="","",'(入力①) 基本情報入力シート'!AA108)</f>
        <v/>
      </c>
      <c r="T87" s="726"/>
      <c r="U87" s="728" t="str">
        <f>IF(P87="","",VLOOKUP(P87,【参考】数式用2!$A$3:$C$36,3,FALSE))</f>
        <v/>
      </c>
      <c r="V87" s="603" t="s">
        <v>172</v>
      </c>
      <c r="W87" s="601"/>
      <c r="X87" s="600" t="s">
        <v>173</v>
      </c>
      <c r="Y87" s="601"/>
      <c r="Z87" s="602" t="s">
        <v>174</v>
      </c>
      <c r="AA87" s="601"/>
      <c r="AB87" s="603" t="s">
        <v>173</v>
      </c>
      <c r="AC87" s="601"/>
      <c r="AD87" s="603" t="s">
        <v>175</v>
      </c>
      <c r="AE87" s="604" t="s">
        <v>176</v>
      </c>
      <c r="AF87" s="605" t="str">
        <f t="shared" si="5"/>
        <v/>
      </c>
      <c r="AG87" s="606" t="s">
        <v>177</v>
      </c>
      <c r="AH87" s="607" t="str">
        <f t="shared" si="4"/>
        <v/>
      </c>
      <c r="AI87" s="772"/>
      <c r="AJ87" s="773"/>
      <c r="AK87" s="772"/>
      <c r="AL87" s="775"/>
    </row>
    <row r="88" spans="1:38" ht="36.75" customHeight="1">
      <c r="A88" s="598">
        <f t="shared" si="6"/>
        <v>77</v>
      </c>
      <c r="B88" s="803" t="str">
        <f>IF('(入力①) 基本情報入力シート'!C109="","",'(入力①) 基本情報入力シート'!C109)</f>
        <v/>
      </c>
      <c r="C88" s="804" t="str">
        <f>IF('(入力①) 基本情報入力シート'!D109="","",'(入力①) 基本情報入力シート'!D109)</f>
        <v/>
      </c>
      <c r="D88" s="804" t="str">
        <f>IF('(入力①) 基本情報入力シート'!E109="","",'(入力①) 基本情報入力シート'!E109)</f>
        <v/>
      </c>
      <c r="E88" s="804" t="str">
        <f>IF('(入力①) 基本情報入力シート'!F109="","",'(入力①) 基本情報入力シート'!F109)</f>
        <v/>
      </c>
      <c r="F88" s="804" t="str">
        <f>IF('(入力①) 基本情報入力シート'!G109="","",'(入力①) 基本情報入力シート'!G109)</f>
        <v/>
      </c>
      <c r="G88" s="804" t="str">
        <f>IF('(入力①) 基本情報入力シート'!H109="","",'(入力①) 基本情報入力シート'!H109)</f>
        <v/>
      </c>
      <c r="H88" s="804" t="str">
        <f>IF('(入力①) 基本情報入力シート'!I109="","",'(入力①) 基本情報入力シート'!I109)</f>
        <v/>
      </c>
      <c r="I88" s="804" t="str">
        <f>IF('(入力①) 基本情報入力シート'!J109="","",'(入力①) 基本情報入力シート'!J109)</f>
        <v/>
      </c>
      <c r="J88" s="804" t="str">
        <f>IF('(入力①) 基本情報入力シート'!K109="","",'(入力①) 基本情報入力シート'!K109)</f>
        <v/>
      </c>
      <c r="K88" s="805" t="str">
        <f>IF('(入力①) 基本情報入力シート'!L109="","",'(入力①) 基本情報入力シート'!L109)</f>
        <v/>
      </c>
      <c r="L88" s="806" t="str">
        <f>IF('(入力①) 基本情報入力シート'!M109="","",'(入力①) 基本情報入力シート'!M109)</f>
        <v/>
      </c>
      <c r="M88" s="806" t="str">
        <f>IF('(入力①) 基本情報入力シート'!R109="","",'(入力①) 基本情報入力シート'!R109)</f>
        <v/>
      </c>
      <c r="N88" s="806" t="str">
        <f>IF('(入力①) 基本情報入力シート'!W109="","",'(入力①) 基本情報入力シート'!W109)</f>
        <v/>
      </c>
      <c r="O88" s="598" t="str">
        <f>IF('(入力①) 基本情報入力シート'!X109="","",'(入力①) 基本情報入力シート'!X109)</f>
        <v/>
      </c>
      <c r="P88" s="599" t="str">
        <f>IF('(入力①) 基本情報入力シート'!Y109="","",'(入力①) 基本情報入力シート'!Y109)</f>
        <v/>
      </c>
      <c r="Q88" s="742"/>
      <c r="R88" s="770" t="str">
        <f>IF('(入力①) 基本情報入力シート'!Z109="","",'(入力①) 基本情報入力シート'!Z109)</f>
        <v/>
      </c>
      <c r="S88" s="779" t="str">
        <f>IF('(入力①) 基本情報入力シート'!AA109="","",'(入力①) 基本情報入力シート'!AA109)</f>
        <v/>
      </c>
      <c r="T88" s="726"/>
      <c r="U88" s="728" t="str">
        <f>IF(P88="","",VLOOKUP(P88,【参考】数式用2!$A$3:$C$36,3,FALSE))</f>
        <v/>
      </c>
      <c r="V88" s="603" t="s">
        <v>172</v>
      </c>
      <c r="W88" s="601"/>
      <c r="X88" s="600" t="s">
        <v>173</v>
      </c>
      <c r="Y88" s="601"/>
      <c r="Z88" s="602" t="s">
        <v>174</v>
      </c>
      <c r="AA88" s="601"/>
      <c r="AB88" s="603" t="s">
        <v>173</v>
      </c>
      <c r="AC88" s="601"/>
      <c r="AD88" s="603" t="s">
        <v>175</v>
      </c>
      <c r="AE88" s="604" t="s">
        <v>176</v>
      </c>
      <c r="AF88" s="605" t="str">
        <f t="shared" si="5"/>
        <v/>
      </c>
      <c r="AG88" s="606" t="s">
        <v>177</v>
      </c>
      <c r="AH88" s="607" t="str">
        <f t="shared" si="4"/>
        <v/>
      </c>
      <c r="AI88" s="772"/>
      <c r="AJ88" s="773"/>
      <c r="AK88" s="772"/>
      <c r="AL88" s="775"/>
    </row>
    <row r="89" spans="1:38" ht="36.75" customHeight="1">
      <c r="A89" s="598">
        <f t="shared" si="6"/>
        <v>78</v>
      </c>
      <c r="B89" s="803" t="str">
        <f>IF('(入力①) 基本情報入力シート'!C110="","",'(入力①) 基本情報入力シート'!C110)</f>
        <v/>
      </c>
      <c r="C89" s="804" t="str">
        <f>IF('(入力①) 基本情報入力シート'!D110="","",'(入力①) 基本情報入力シート'!D110)</f>
        <v/>
      </c>
      <c r="D89" s="804" t="str">
        <f>IF('(入力①) 基本情報入力シート'!E110="","",'(入力①) 基本情報入力シート'!E110)</f>
        <v/>
      </c>
      <c r="E89" s="804" t="str">
        <f>IF('(入力①) 基本情報入力シート'!F110="","",'(入力①) 基本情報入力シート'!F110)</f>
        <v/>
      </c>
      <c r="F89" s="804" t="str">
        <f>IF('(入力①) 基本情報入力シート'!G110="","",'(入力①) 基本情報入力シート'!G110)</f>
        <v/>
      </c>
      <c r="G89" s="804" t="str">
        <f>IF('(入力①) 基本情報入力シート'!H110="","",'(入力①) 基本情報入力シート'!H110)</f>
        <v/>
      </c>
      <c r="H89" s="804" t="str">
        <f>IF('(入力①) 基本情報入力シート'!I110="","",'(入力①) 基本情報入力シート'!I110)</f>
        <v/>
      </c>
      <c r="I89" s="804" t="str">
        <f>IF('(入力①) 基本情報入力シート'!J110="","",'(入力①) 基本情報入力シート'!J110)</f>
        <v/>
      </c>
      <c r="J89" s="804" t="str">
        <f>IF('(入力①) 基本情報入力シート'!K110="","",'(入力①) 基本情報入力シート'!K110)</f>
        <v/>
      </c>
      <c r="K89" s="805" t="str">
        <f>IF('(入力①) 基本情報入力シート'!L110="","",'(入力①) 基本情報入力シート'!L110)</f>
        <v/>
      </c>
      <c r="L89" s="806" t="str">
        <f>IF('(入力①) 基本情報入力シート'!M110="","",'(入力①) 基本情報入力シート'!M110)</f>
        <v/>
      </c>
      <c r="M89" s="806" t="str">
        <f>IF('(入力①) 基本情報入力シート'!R110="","",'(入力①) 基本情報入力シート'!R110)</f>
        <v/>
      </c>
      <c r="N89" s="806" t="str">
        <f>IF('(入力①) 基本情報入力シート'!W110="","",'(入力①) 基本情報入力シート'!W110)</f>
        <v/>
      </c>
      <c r="O89" s="598" t="str">
        <f>IF('(入力①) 基本情報入力シート'!X110="","",'(入力①) 基本情報入力シート'!X110)</f>
        <v/>
      </c>
      <c r="P89" s="599" t="str">
        <f>IF('(入力①) 基本情報入力シート'!Y110="","",'(入力①) 基本情報入力シート'!Y110)</f>
        <v/>
      </c>
      <c r="Q89" s="742"/>
      <c r="R89" s="770" t="str">
        <f>IF('(入力①) 基本情報入力シート'!Z110="","",'(入力①) 基本情報入力シート'!Z110)</f>
        <v/>
      </c>
      <c r="S89" s="779" t="str">
        <f>IF('(入力①) 基本情報入力シート'!AA110="","",'(入力①) 基本情報入力シート'!AA110)</f>
        <v/>
      </c>
      <c r="T89" s="726"/>
      <c r="U89" s="728" t="str">
        <f>IF(P89="","",VLOOKUP(P89,【参考】数式用2!$A$3:$C$36,3,FALSE))</f>
        <v/>
      </c>
      <c r="V89" s="603" t="s">
        <v>172</v>
      </c>
      <c r="W89" s="601"/>
      <c r="X89" s="600" t="s">
        <v>173</v>
      </c>
      <c r="Y89" s="601"/>
      <c r="Z89" s="602" t="s">
        <v>174</v>
      </c>
      <c r="AA89" s="601"/>
      <c r="AB89" s="603" t="s">
        <v>173</v>
      </c>
      <c r="AC89" s="601"/>
      <c r="AD89" s="603" t="s">
        <v>175</v>
      </c>
      <c r="AE89" s="604" t="s">
        <v>176</v>
      </c>
      <c r="AF89" s="605" t="str">
        <f t="shared" si="5"/>
        <v/>
      </c>
      <c r="AG89" s="606" t="s">
        <v>177</v>
      </c>
      <c r="AH89" s="607" t="str">
        <f t="shared" si="4"/>
        <v/>
      </c>
      <c r="AI89" s="772"/>
      <c r="AJ89" s="773"/>
      <c r="AK89" s="772"/>
      <c r="AL89" s="775"/>
    </row>
    <row r="90" spans="1:38" ht="36.75" customHeight="1">
      <c r="A90" s="598">
        <f t="shared" si="6"/>
        <v>79</v>
      </c>
      <c r="B90" s="803" t="str">
        <f>IF('(入力①) 基本情報入力シート'!C111="","",'(入力①) 基本情報入力シート'!C111)</f>
        <v/>
      </c>
      <c r="C90" s="804" t="str">
        <f>IF('(入力①) 基本情報入力シート'!D111="","",'(入力①) 基本情報入力シート'!D111)</f>
        <v/>
      </c>
      <c r="D90" s="804" t="str">
        <f>IF('(入力①) 基本情報入力シート'!E111="","",'(入力①) 基本情報入力シート'!E111)</f>
        <v/>
      </c>
      <c r="E90" s="804" t="str">
        <f>IF('(入力①) 基本情報入力シート'!F111="","",'(入力①) 基本情報入力シート'!F111)</f>
        <v/>
      </c>
      <c r="F90" s="804" t="str">
        <f>IF('(入力①) 基本情報入力シート'!G111="","",'(入力①) 基本情報入力シート'!G111)</f>
        <v/>
      </c>
      <c r="G90" s="804" t="str">
        <f>IF('(入力①) 基本情報入力シート'!H111="","",'(入力①) 基本情報入力シート'!H111)</f>
        <v/>
      </c>
      <c r="H90" s="804" t="str">
        <f>IF('(入力①) 基本情報入力シート'!I111="","",'(入力①) 基本情報入力シート'!I111)</f>
        <v/>
      </c>
      <c r="I90" s="804" t="str">
        <f>IF('(入力①) 基本情報入力シート'!J111="","",'(入力①) 基本情報入力シート'!J111)</f>
        <v/>
      </c>
      <c r="J90" s="804" t="str">
        <f>IF('(入力①) 基本情報入力シート'!K111="","",'(入力①) 基本情報入力シート'!K111)</f>
        <v/>
      </c>
      <c r="K90" s="805" t="str">
        <f>IF('(入力①) 基本情報入力シート'!L111="","",'(入力①) 基本情報入力シート'!L111)</f>
        <v/>
      </c>
      <c r="L90" s="806" t="str">
        <f>IF('(入力①) 基本情報入力シート'!M111="","",'(入力①) 基本情報入力シート'!M111)</f>
        <v/>
      </c>
      <c r="M90" s="806" t="str">
        <f>IF('(入力①) 基本情報入力シート'!R111="","",'(入力①) 基本情報入力シート'!R111)</f>
        <v/>
      </c>
      <c r="N90" s="806" t="str">
        <f>IF('(入力①) 基本情報入力シート'!W111="","",'(入力①) 基本情報入力シート'!W111)</f>
        <v/>
      </c>
      <c r="O90" s="598" t="str">
        <f>IF('(入力①) 基本情報入力シート'!X111="","",'(入力①) 基本情報入力シート'!X111)</f>
        <v/>
      </c>
      <c r="P90" s="599" t="str">
        <f>IF('(入力①) 基本情報入力シート'!Y111="","",'(入力①) 基本情報入力シート'!Y111)</f>
        <v/>
      </c>
      <c r="Q90" s="742"/>
      <c r="R90" s="770" t="str">
        <f>IF('(入力①) 基本情報入力シート'!Z111="","",'(入力①) 基本情報入力シート'!Z111)</f>
        <v/>
      </c>
      <c r="S90" s="779" t="str">
        <f>IF('(入力①) 基本情報入力シート'!AA111="","",'(入力①) 基本情報入力シート'!AA111)</f>
        <v/>
      </c>
      <c r="T90" s="726"/>
      <c r="U90" s="728" t="str">
        <f>IF(P90="","",VLOOKUP(P90,【参考】数式用2!$A$3:$C$36,3,FALSE))</f>
        <v/>
      </c>
      <c r="V90" s="603" t="s">
        <v>172</v>
      </c>
      <c r="W90" s="601"/>
      <c r="X90" s="600" t="s">
        <v>173</v>
      </c>
      <c r="Y90" s="601"/>
      <c r="Z90" s="602" t="s">
        <v>174</v>
      </c>
      <c r="AA90" s="601"/>
      <c r="AB90" s="603" t="s">
        <v>173</v>
      </c>
      <c r="AC90" s="601"/>
      <c r="AD90" s="603" t="s">
        <v>175</v>
      </c>
      <c r="AE90" s="604" t="s">
        <v>176</v>
      </c>
      <c r="AF90" s="605" t="str">
        <f t="shared" si="5"/>
        <v/>
      </c>
      <c r="AG90" s="606" t="s">
        <v>177</v>
      </c>
      <c r="AH90" s="607" t="str">
        <f t="shared" si="4"/>
        <v/>
      </c>
      <c r="AI90" s="772"/>
      <c r="AJ90" s="773"/>
      <c r="AK90" s="772"/>
      <c r="AL90" s="775"/>
    </row>
    <row r="91" spans="1:38" ht="36.75" customHeight="1">
      <c r="A91" s="598">
        <f t="shared" si="6"/>
        <v>80</v>
      </c>
      <c r="B91" s="803" t="str">
        <f>IF('(入力①) 基本情報入力シート'!C112="","",'(入力①) 基本情報入力シート'!C112)</f>
        <v/>
      </c>
      <c r="C91" s="804" t="str">
        <f>IF('(入力①) 基本情報入力シート'!D112="","",'(入力①) 基本情報入力シート'!D112)</f>
        <v/>
      </c>
      <c r="D91" s="804" t="str">
        <f>IF('(入力①) 基本情報入力シート'!E112="","",'(入力①) 基本情報入力シート'!E112)</f>
        <v/>
      </c>
      <c r="E91" s="804" t="str">
        <f>IF('(入力①) 基本情報入力シート'!F112="","",'(入力①) 基本情報入力シート'!F112)</f>
        <v/>
      </c>
      <c r="F91" s="804" t="str">
        <f>IF('(入力①) 基本情報入力シート'!G112="","",'(入力①) 基本情報入力シート'!G112)</f>
        <v/>
      </c>
      <c r="G91" s="804" t="str">
        <f>IF('(入力①) 基本情報入力シート'!H112="","",'(入力①) 基本情報入力シート'!H112)</f>
        <v/>
      </c>
      <c r="H91" s="804" t="str">
        <f>IF('(入力①) 基本情報入力シート'!I112="","",'(入力①) 基本情報入力シート'!I112)</f>
        <v/>
      </c>
      <c r="I91" s="804" t="str">
        <f>IF('(入力①) 基本情報入力シート'!J112="","",'(入力①) 基本情報入力シート'!J112)</f>
        <v/>
      </c>
      <c r="J91" s="804" t="str">
        <f>IF('(入力①) 基本情報入力シート'!K112="","",'(入力①) 基本情報入力シート'!K112)</f>
        <v/>
      </c>
      <c r="K91" s="805" t="str">
        <f>IF('(入力①) 基本情報入力シート'!L112="","",'(入力①) 基本情報入力シート'!L112)</f>
        <v/>
      </c>
      <c r="L91" s="806" t="str">
        <f>IF('(入力①) 基本情報入力シート'!M112="","",'(入力①) 基本情報入力シート'!M112)</f>
        <v/>
      </c>
      <c r="M91" s="806" t="str">
        <f>IF('(入力①) 基本情報入力シート'!R112="","",'(入力①) 基本情報入力シート'!R112)</f>
        <v/>
      </c>
      <c r="N91" s="806" t="str">
        <f>IF('(入力①) 基本情報入力シート'!W112="","",'(入力①) 基本情報入力シート'!W112)</f>
        <v/>
      </c>
      <c r="O91" s="598" t="str">
        <f>IF('(入力①) 基本情報入力シート'!X112="","",'(入力①) 基本情報入力シート'!X112)</f>
        <v/>
      </c>
      <c r="P91" s="599" t="str">
        <f>IF('(入力①) 基本情報入力シート'!Y112="","",'(入力①) 基本情報入力シート'!Y112)</f>
        <v/>
      </c>
      <c r="Q91" s="742"/>
      <c r="R91" s="770" t="str">
        <f>IF('(入力①) 基本情報入力シート'!Z112="","",'(入力①) 基本情報入力シート'!Z112)</f>
        <v/>
      </c>
      <c r="S91" s="779" t="str">
        <f>IF('(入力①) 基本情報入力シート'!AA112="","",'(入力①) 基本情報入力シート'!AA112)</f>
        <v/>
      </c>
      <c r="T91" s="726"/>
      <c r="U91" s="728" t="str">
        <f>IF(P91="","",VLOOKUP(P91,【参考】数式用2!$A$3:$C$36,3,FALSE))</f>
        <v/>
      </c>
      <c r="V91" s="603" t="s">
        <v>172</v>
      </c>
      <c r="W91" s="601"/>
      <c r="X91" s="600" t="s">
        <v>173</v>
      </c>
      <c r="Y91" s="601"/>
      <c r="Z91" s="602" t="s">
        <v>174</v>
      </c>
      <c r="AA91" s="601"/>
      <c r="AB91" s="603" t="s">
        <v>173</v>
      </c>
      <c r="AC91" s="601"/>
      <c r="AD91" s="603" t="s">
        <v>175</v>
      </c>
      <c r="AE91" s="604" t="s">
        <v>176</v>
      </c>
      <c r="AF91" s="605" t="str">
        <f t="shared" si="5"/>
        <v/>
      </c>
      <c r="AG91" s="606" t="s">
        <v>177</v>
      </c>
      <c r="AH91" s="607" t="str">
        <f t="shared" si="4"/>
        <v/>
      </c>
      <c r="AI91" s="772"/>
      <c r="AJ91" s="773"/>
      <c r="AK91" s="772"/>
      <c r="AL91" s="775"/>
    </row>
    <row r="92" spans="1:38" ht="36.75" customHeight="1">
      <c r="A92" s="598">
        <f t="shared" si="6"/>
        <v>81</v>
      </c>
      <c r="B92" s="803" t="str">
        <f>IF('(入力①) 基本情報入力シート'!C113="","",'(入力①) 基本情報入力シート'!C113)</f>
        <v/>
      </c>
      <c r="C92" s="804" t="str">
        <f>IF('(入力①) 基本情報入力シート'!D113="","",'(入力①) 基本情報入力シート'!D113)</f>
        <v/>
      </c>
      <c r="D92" s="804" t="str">
        <f>IF('(入力①) 基本情報入力シート'!E113="","",'(入力①) 基本情報入力シート'!E113)</f>
        <v/>
      </c>
      <c r="E92" s="804" t="str">
        <f>IF('(入力①) 基本情報入力シート'!F113="","",'(入力①) 基本情報入力シート'!F113)</f>
        <v/>
      </c>
      <c r="F92" s="804" t="str">
        <f>IF('(入力①) 基本情報入力シート'!G113="","",'(入力①) 基本情報入力シート'!G113)</f>
        <v/>
      </c>
      <c r="G92" s="804" t="str">
        <f>IF('(入力①) 基本情報入力シート'!H113="","",'(入力①) 基本情報入力シート'!H113)</f>
        <v/>
      </c>
      <c r="H92" s="804" t="str">
        <f>IF('(入力①) 基本情報入力シート'!I113="","",'(入力①) 基本情報入力シート'!I113)</f>
        <v/>
      </c>
      <c r="I92" s="804" t="str">
        <f>IF('(入力①) 基本情報入力シート'!J113="","",'(入力①) 基本情報入力シート'!J113)</f>
        <v/>
      </c>
      <c r="J92" s="804" t="str">
        <f>IF('(入力①) 基本情報入力シート'!K113="","",'(入力①) 基本情報入力シート'!K113)</f>
        <v/>
      </c>
      <c r="K92" s="805" t="str">
        <f>IF('(入力①) 基本情報入力シート'!L113="","",'(入力①) 基本情報入力シート'!L113)</f>
        <v/>
      </c>
      <c r="L92" s="806" t="str">
        <f>IF('(入力①) 基本情報入力シート'!M113="","",'(入力①) 基本情報入力シート'!M113)</f>
        <v/>
      </c>
      <c r="M92" s="806" t="str">
        <f>IF('(入力①) 基本情報入力シート'!R113="","",'(入力①) 基本情報入力シート'!R113)</f>
        <v/>
      </c>
      <c r="N92" s="806" t="str">
        <f>IF('(入力①) 基本情報入力シート'!W113="","",'(入力①) 基本情報入力シート'!W113)</f>
        <v/>
      </c>
      <c r="O92" s="598" t="str">
        <f>IF('(入力①) 基本情報入力シート'!X113="","",'(入力①) 基本情報入力シート'!X113)</f>
        <v/>
      </c>
      <c r="P92" s="599" t="str">
        <f>IF('(入力①) 基本情報入力シート'!Y113="","",'(入力①) 基本情報入力シート'!Y113)</f>
        <v/>
      </c>
      <c r="Q92" s="742"/>
      <c r="R92" s="770" t="str">
        <f>IF('(入力①) 基本情報入力シート'!Z113="","",'(入力①) 基本情報入力シート'!Z113)</f>
        <v/>
      </c>
      <c r="S92" s="779" t="str">
        <f>IF('(入力①) 基本情報入力シート'!AA113="","",'(入力①) 基本情報入力シート'!AA113)</f>
        <v/>
      </c>
      <c r="T92" s="726"/>
      <c r="U92" s="728" t="str">
        <f>IF(P92="","",VLOOKUP(P92,【参考】数式用2!$A$3:$C$36,3,FALSE))</f>
        <v/>
      </c>
      <c r="V92" s="603" t="s">
        <v>172</v>
      </c>
      <c r="W92" s="601"/>
      <c r="X92" s="600" t="s">
        <v>173</v>
      </c>
      <c r="Y92" s="601"/>
      <c r="Z92" s="602" t="s">
        <v>174</v>
      </c>
      <c r="AA92" s="601"/>
      <c r="AB92" s="603" t="s">
        <v>173</v>
      </c>
      <c r="AC92" s="601"/>
      <c r="AD92" s="603" t="s">
        <v>175</v>
      </c>
      <c r="AE92" s="604" t="s">
        <v>176</v>
      </c>
      <c r="AF92" s="605" t="str">
        <f t="shared" si="5"/>
        <v/>
      </c>
      <c r="AG92" s="606" t="s">
        <v>177</v>
      </c>
      <c r="AH92" s="607" t="str">
        <f t="shared" si="4"/>
        <v/>
      </c>
      <c r="AI92" s="772"/>
      <c r="AJ92" s="773"/>
      <c r="AK92" s="772"/>
      <c r="AL92" s="775"/>
    </row>
    <row r="93" spans="1:38" ht="36.75" customHeight="1">
      <c r="A93" s="598">
        <f t="shared" si="6"/>
        <v>82</v>
      </c>
      <c r="B93" s="803" t="str">
        <f>IF('(入力①) 基本情報入力シート'!C114="","",'(入力①) 基本情報入力シート'!C114)</f>
        <v/>
      </c>
      <c r="C93" s="804" t="str">
        <f>IF('(入力①) 基本情報入力シート'!D114="","",'(入力①) 基本情報入力シート'!D114)</f>
        <v/>
      </c>
      <c r="D93" s="804" t="str">
        <f>IF('(入力①) 基本情報入力シート'!E114="","",'(入力①) 基本情報入力シート'!E114)</f>
        <v/>
      </c>
      <c r="E93" s="804" t="str">
        <f>IF('(入力①) 基本情報入力シート'!F114="","",'(入力①) 基本情報入力シート'!F114)</f>
        <v/>
      </c>
      <c r="F93" s="804" t="str">
        <f>IF('(入力①) 基本情報入力シート'!G114="","",'(入力①) 基本情報入力シート'!G114)</f>
        <v/>
      </c>
      <c r="G93" s="804" t="str">
        <f>IF('(入力①) 基本情報入力シート'!H114="","",'(入力①) 基本情報入力シート'!H114)</f>
        <v/>
      </c>
      <c r="H93" s="804" t="str">
        <f>IF('(入力①) 基本情報入力シート'!I114="","",'(入力①) 基本情報入力シート'!I114)</f>
        <v/>
      </c>
      <c r="I93" s="804" t="str">
        <f>IF('(入力①) 基本情報入力シート'!J114="","",'(入力①) 基本情報入力シート'!J114)</f>
        <v/>
      </c>
      <c r="J93" s="804" t="str">
        <f>IF('(入力①) 基本情報入力シート'!K114="","",'(入力①) 基本情報入力シート'!K114)</f>
        <v/>
      </c>
      <c r="K93" s="805" t="str">
        <f>IF('(入力①) 基本情報入力シート'!L114="","",'(入力①) 基本情報入力シート'!L114)</f>
        <v/>
      </c>
      <c r="L93" s="806" t="str">
        <f>IF('(入力①) 基本情報入力シート'!M114="","",'(入力①) 基本情報入力シート'!M114)</f>
        <v/>
      </c>
      <c r="M93" s="806" t="str">
        <f>IF('(入力①) 基本情報入力シート'!R114="","",'(入力①) 基本情報入力シート'!R114)</f>
        <v/>
      </c>
      <c r="N93" s="806" t="str">
        <f>IF('(入力①) 基本情報入力シート'!W114="","",'(入力①) 基本情報入力シート'!W114)</f>
        <v/>
      </c>
      <c r="O93" s="598" t="str">
        <f>IF('(入力①) 基本情報入力シート'!X114="","",'(入力①) 基本情報入力シート'!X114)</f>
        <v/>
      </c>
      <c r="P93" s="599" t="str">
        <f>IF('(入力①) 基本情報入力シート'!Y114="","",'(入力①) 基本情報入力シート'!Y114)</f>
        <v/>
      </c>
      <c r="Q93" s="742"/>
      <c r="R93" s="770" t="str">
        <f>IF('(入力①) 基本情報入力シート'!Z114="","",'(入力①) 基本情報入力シート'!Z114)</f>
        <v/>
      </c>
      <c r="S93" s="779" t="str">
        <f>IF('(入力①) 基本情報入力シート'!AA114="","",'(入力①) 基本情報入力シート'!AA114)</f>
        <v/>
      </c>
      <c r="T93" s="726"/>
      <c r="U93" s="728" t="str">
        <f>IF(P93="","",VLOOKUP(P93,【参考】数式用2!$A$3:$C$36,3,FALSE))</f>
        <v/>
      </c>
      <c r="V93" s="603" t="s">
        <v>172</v>
      </c>
      <c r="W93" s="601"/>
      <c r="X93" s="600" t="s">
        <v>173</v>
      </c>
      <c r="Y93" s="601"/>
      <c r="Z93" s="602" t="s">
        <v>174</v>
      </c>
      <c r="AA93" s="601"/>
      <c r="AB93" s="603" t="s">
        <v>173</v>
      </c>
      <c r="AC93" s="601"/>
      <c r="AD93" s="603" t="s">
        <v>175</v>
      </c>
      <c r="AE93" s="604" t="s">
        <v>176</v>
      </c>
      <c r="AF93" s="605" t="str">
        <f t="shared" si="5"/>
        <v/>
      </c>
      <c r="AG93" s="606" t="s">
        <v>177</v>
      </c>
      <c r="AH93" s="607" t="str">
        <f t="shared" si="4"/>
        <v/>
      </c>
      <c r="AI93" s="772"/>
      <c r="AJ93" s="773"/>
      <c r="AK93" s="772"/>
      <c r="AL93" s="775"/>
    </row>
    <row r="94" spans="1:38" ht="36.75" customHeight="1">
      <c r="A94" s="598">
        <f t="shared" si="6"/>
        <v>83</v>
      </c>
      <c r="B94" s="803" t="str">
        <f>IF('(入力①) 基本情報入力シート'!C115="","",'(入力①) 基本情報入力シート'!C115)</f>
        <v/>
      </c>
      <c r="C94" s="804" t="str">
        <f>IF('(入力①) 基本情報入力シート'!D115="","",'(入力①) 基本情報入力シート'!D115)</f>
        <v/>
      </c>
      <c r="D94" s="804" t="str">
        <f>IF('(入力①) 基本情報入力シート'!E115="","",'(入力①) 基本情報入力シート'!E115)</f>
        <v/>
      </c>
      <c r="E94" s="804" t="str">
        <f>IF('(入力①) 基本情報入力シート'!F115="","",'(入力①) 基本情報入力シート'!F115)</f>
        <v/>
      </c>
      <c r="F94" s="804" t="str">
        <f>IF('(入力①) 基本情報入力シート'!G115="","",'(入力①) 基本情報入力シート'!G115)</f>
        <v/>
      </c>
      <c r="G94" s="804" t="str">
        <f>IF('(入力①) 基本情報入力シート'!H115="","",'(入力①) 基本情報入力シート'!H115)</f>
        <v/>
      </c>
      <c r="H94" s="804" t="str">
        <f>IF('(入力①) 基本情報入力シート'!I115="","",'(入力①) 基本情報入力シート'!I115)</f>
        <v/>
      </c>
      <c r="I94" s="804" t="str">
        <f>IF('(入力①) 基本情報入力シート'!J115="","",'(入力①) 基本情報入力シート'!J115)</f>
        <v/>
      </c>
      <c r="J94" s="804" t="str">
        <f>IF('(入力①) 基本情報入力シート'!K115="","",'(入力①) 基本情報入力シート'!K115)</f>
        <v/>
      </c>
      <c r="K94" s="805" t="str">
        <f>IF('(入力①) 基本情報入力シート'!L115="","",'(入力①) 基本情報入力シート'!L115)</f>
        <v/>
      </c>
      <c r="L94" s="806" t="str">
        <f>IF('(入力①) 基本情報入力シート'!M115="","",'(入力①) 基本情報入力シート'!M115)</f>
        <v/>
      </c>
      <c r="M94" s="806" t="str">
        <f>IF('(入力①) 基本情報入力シート'!R115="","",'(入力①) 基本情報入力シート'!R115)</f>
        <v/>
      </c>
      <c r="N94" s="806" t="str">
        <f>IF('(入力①) 基本情報入力シート'!W115="","",'(入力①) 基本情報入力シート'!W115)</f>
        <v/>
      </c>
      <c r="O94" s="598" t="str">
        <f>IF('(入力①) 基本情報入力シート'!X115="","",'(入力①) 基本情報入力シート'!X115)</f>
        <v/>
      </c>
      <c r="P94" s="599" t="str">
        <f>IF('(入力①) 基本情報入力シート'!Y115="","",'(入力①) 基本情報入力シート'!Y115)</f>
        <v/>
      </c>
      <c r="Q94" s="742"/>
      <c r="R94" s="770" t="str">
        <f>IF('(入力①) 基本情報入力シート'!Z115="","",'(入力①) 基本情報入力シート'!Z115)</f>
        <v/>
      </c>
      <c r="S94" s="779" t="str">
        <f>IF('(入力①) 基本情報入力シート'!AA115="","",'(入力①) 基本情報入力シート'!AA115)</f>
        <v/>
      </c>
      <c r="T94" s="726"/>
      <c r="U94" s="728" t="str">
        <f>IF(P94="","",VLOOKUP(P94,【参考】数式用2!$A$3:$C$36,3,FALSE))</f>
        <v/>
      </c>
      <c r="V94" s="603" t="s">
        <v>172</v>
      </c>
      <c r="W94" s="601"/>
      <c r="X94" s="600" t="s">
        <v>173</v>
      </c>
      <c r="Y94" s="601"/>
      <c r="Z94" s="602" t="s">
        <v>174</v>
      </c>
      <c r="AA94" s="601"/>
      <c r="AB94" s="603" t="s">
        <v>173</v>
      </c>
      <c r="AC94" s="601"/>
      <c r="AD94" s="603" t="s">
        <v>175</v>
      </c>
      <c r="AE94" s="604" t="s">
        <v>176</v>
      </c>
      <c r="AF94" s="605" t="str">
        <f t="shared" si="5"/>
        <v/>
      </c>
      <c r="AG94" s="606" t="s">
        <v>177</v>
      </c>
      <c r="AH94" s="607" t="str">
        <f t="shared" si="4"/>
        <v/>
      </c>
      <c r="AI94" s="772"/>
      <c r="AJ94" s="773"/>
      <c r="AK94" s="772"/>
      <c r="AL94" s="775"/>
    </row>
    <row r="95" spans="1:38" ht="36.75" customHeight="1">
      <c r="A95" s="598">
        <f t="shared" si="6"/>
        <v>84</v>
      </c>
      <c r="B95" s="803" t="str">
        <f>IF('(入力①) 基本情報入力シート'!C116="","",'(入力①) 基本情報入力シート'!C116)</f>
        <v/>
      </c>
      <c r="C95" s="804" t="str">
        <f>IF('(入力①) 基本情報入力シート'!D116="","",'(入力①) 基本情報入力シート'!D116)</f>
        <v/>
      </c>
      <c r="D95" s="804" t="str">
        <f>IF('(入力①) 基本情報入力シート'!E116="","",'(入力①) 基本情報入力シート'!E116)</f>
        <v/>
      </c>
      <c r="E95" s="804" t="str">
        <f>IF('(入力①) 基本情報入力シート'!F116="","",'(入力①) 基本情報入力シート'!F116)</f>
        <v/>
      </c>
      <c r="F95" s="804" t="str">
        <f>IF('(入力①) 基本情報入力シート'!G116="","",'(入力①) 基本情報入力シート'!G116)</f>
        <v/>
      </c>
      <c r="G95" s="804" t="str">
        <f>IF('(入力①) 基本情報入力シート'!H116="","",'(入力①) 基本情報入力シート'!H116)</f>
        <v/>
      </c>
      <c r="H95" s="804" t="str">
        <f>IF('(入力①) 基本情報入力シート'!I116="","",'(入力①) 基本情報入力シート'!I116)</f>
        <v/>
      </c>
      <c r="I95" s="804" t="str">
        <f>IF('(入力①) 基本情報入力シート'!J116="","",'(入力①) 基本情報入力シート'!J116)</f>
        <v/>
      </c>
      <c r="J95" s="804" t="str">
        <f>IF('(入力①) 基本情報入力シート'!K116="","",'(入力①) 基本情報入力シート'!K116)</f>
        <v/>
      </c>
      <c r="K95" s="805" t="str">
        <f>IF('(入力①) 基本情報入力シート'!L116="","",'(入力①) 基本情報入力シート'!L116)</f>
        <v/>
      </c>
      <c r="L95" s="806" t="str">
        <f>IF('(入力①) 基本情報入力シート'!M116="","",'(入力①) 基本情報入力シート'!M116)</f>
        <v/>
      </c>
      <c r="M95" s="806" t="str">
        <f>IF('(入力①) 基本情報入力シート'!R116="","",'(入力①) 基本情報入力シート'!R116)</f>
        <v/>
      </c>
      <c r="N95" s="806" t="str">
        <f>IF('(入力①) 基本情報入力シート'!W116="","",'(入力①) 基本情報入力シート'!W116)</f>
        <v/>
      </c>
      <c r="O95" s="598" t="str">
        <f>IF('(入力①) 基本情報入力シート'!X116="","",'(入力①) 基本情報入力シート'!X116)</f>
        <v/>
      </c>
      <c r="P95" s="599" t="str">
        <f>IF('(入力①) 基本情報入力シート'!Y116="","",'(入力①) 基本情報入力シート'!Y116)</f>
        <v/>
      </c>
      <c r="Q95" s="742"/>
      <c r="R95" s="770" t="str">
        <f>IF('(入力①) 基本情報入力シート'!Z116="","",'(入力①) 基本情報入力シート'!Z116)</f>
        <v/>
      </c>
      <c r="S95" s="779" t="str">
        <f>IF('(入力①) 基本情報入力シート'!AA116="","",'(入力①) 基本情報入力シート'!AA116)</f>
        <v/>
      </c>
      <c r="T95" s="726"/>
      <c r="U95" s="728" t="str">
        <f>IF(P95="","",VLOOKUP(P95,【参考】数式用2!$A$3:$C$36,3,FALSE))</f>
        <v/>
      </c>
      <c r="V95" s="603" t="s">
        <v>172</v>
      </c>
      <c r="W95" s="601"/>
      <c r="X95" s="600" t="s">
        <v>173</v>
      </c>
      <c r="Y95" s="601"/>
      <c r="Z95" s="602" t="s">
        <v>174</v>
      </c>
      <c r="AA95" s="601"/>
      <c r="AB95" s="603" t="s">
        <v>173</v>
      </c>
      <c r="AC95" s="601"/>
      <c r="AD95" s="603" t="s">
        <v>175</v>
      </c>
      <c r="AE95" s="604" t="s">
        <v>176</v>
      </c>
      <c r="AF95" s="605" t="str">
        <f t="shared" si="5"/>
        <v/>
      </c>
      <c r="AG95" s="606" t="s">
        <v>177</v>
      </c>
      <c r="AH95" s="607" t="str">
        <f t="shared" si="4"/>
        <v/>
      </c>
      <c r="AI95" s="772"/>
      <c r="AJ95" s="773"/>
      <c r="AK95" s="772"/>
      <c r="AL95" s="775"/>
    </row>
    <row r="96" spans="1:38" ht="36.75" customHeight="1">
      <c r="A96" s="598">
        <f t="shared" si="6"/>
        <v>85</v>
      </c>
      <c r="B96" s="803" t="str">
        <f>IF('(入力①) 基本情報入力シート'!C117="","",'(入力①) 基本情報入力シート'!C117)</f>
        <v/>
      </c>
      <c r="C96" s="804" t="str">
        <f>IF('(入力①) 基本情報入力シート'!D117="","",'(入力①) 基本情報入力シート'!D117)</f>
        <v/>
      </c>
      <c r="D96" s="804" t="str">
        <f>IF('(入力①) 基本情報入力シート'!E117="","",'(入力①) 基本情報入力シート'!E117)</f>
        <v/>
      </c>
      <c r="E96" s="804" t="str">
        <f>IF('(入力①) 基本情報入力シート'!F117="","",'(入力①) 基本情報入力シート'!F117)</f>
        <v/>
      </c>
      <c r="F96" s="804" t="str">
        <f>IF('(入力①) 基本情報入力シート'!G117="","",'(入力①) 基本情報入力シート'!G117)</f>
        <v/>
      </c>
      <c r="G96" s="804" t="str">
        <f>IF('(入力①) 基本情報入力シート'!H117="","",'(入力①) 基本情報入力シート'!H117)</f>
        <v/>
      </c>
      <c r="H96" s="804" t="str">
        <f>IF('(入力①) 基本情報入力シート'!I117="","",'(入力①) 基本情報入力シート'!I117)</f>
        <v/>
      </c>
      <c r="I96" s="804" t="str">
        <f>IF('(入力①) 基本情報入力シート'!J117="","",'(入力①) 基本情報入力シート'!J117)</f>
        <v/>
      </c>
      <c r="J96" s="804" t="str">
        <f>IF('(入力①) 基本情報入力シート'!K117="","",'(入力①) 基本情報入力シート'!K117)</f>
        <v/>
      </c>
      <c r="K96" s="805" t="str">
        <f>IF('(入力①) 基本情報入力シート'!L117="","",'(入力①) 基本情報入力シート'!L117)</f>
        <v/>
      </c>
      <c r="L96" s="806" t="str">
        <f>IF('(入力①) 基本情報入力シート'!M117="","",'(入力①) 基本情報入力シート'!M117)</f>
        <v/>
      </c>
      <c r="M96" s="806" t="str">
        <f>IF('(入力①) 基本情報入力シート'!R117="","",'(入力①) 基本情報入力シート'!R117)</f>
        <v/>
      </c>
      <c r="N96" s="806" t="str">
        <f>IF('(入力①) 基本情報入力シート'!W117="","",'(入力①) 基本情報入力シート'!W117)</f>
        <v/>
      </c>
      <c r="O96" s="598" t="str">
        <f>IF('(入力①) 基本情報入力シート'!X117="","",'(入力①) 基本情報入力シート'!X117)</f>
        <v/>
      </c>
      <c r="P96" s="599" t="str">
        <f>IF('(入力①) 基本情報入力シート'!Y117="","",'(入力①) 基本情報入力シート'!Y117)</f>
        <v/>
      </c>
      <c r="Q96" s="742"/>
      <c r="R96" s="770" t="str">
        <f>IF('(入力①) 基本情報入力シート'!Z117="","",'(入力①) 基本情報入力シート'!Z117)</f>
        <v/>
      </c>
      <c r="S96" s="779" t="str">
        <f>IF('(入力①) 基本情報入力シート'!AA117="","",'(入力①) 基本情報入力シート'!AA117)</f>
        <v/>
      </c>
      <c r="T96" s="726"/>
      <c r="U96" s="728" t="str">
        <f>IF(P96="","",VLOOKUP(P96,【参考】数式用2!$A$3:$C$36,3,FALSE))</f>
        <v/>
      </c>
      <c r="V96" s="603" t="s">
        <v>172</v>
      </c>
      <c r="W96" s="601"/>
      <c r="X96" s="600" t="s">
        <v>173</v>
      </c>
      <c r="Y96" s="601"/>
      <c r="Z96" s="602" t="s">
        <v>174</v>
      </c>
      <c r="AA96" s="601"/>
      <c r="AB96" s="603" t="s">
        <v>173</v>
      </c>
      <c r="AC96" s="601"/>
      <c r="AD96" s="603" t="s">
        <v>175</v>
      </c>
      <c r="AE96" s="604" t="s">
        <v>176</v>
      </c>
      <c r="AF96" s="605" t="str">
        <f t="shared" si="5"/>
        <v/>
      </c>
      <c r="AG96" s="606" t="s">
        <v>177</v>
      </c>
      <c r="AH96" s="607" t="str">
        <f t="shared" si="4"/>
        <v/>
      </c>
      <c r="AI96" s="772"/>
      <c r="AJ96" s="773"/>
      <c r="AK96" s="772"/>
      <c r="AL96" s="775"/>
    </row>
    <row r="97" spans="1:38" ht="36.75" customHeight="1">
      <c r="A97" s="598">
        <f t="shared" si="6"/>
        <v>86</v>
      </c>
      <c r="B97" s="803" t="str">
        <f>IF('(入力①) 基本情報入力シート'!C118="","",'(入力①) 基本情報入力シート'!C118)</f>
        <v/>
      </c>
      <c r="C97" s="804" t="str">
        <f>IF('(入力①) 基本情報入力シート'!D118="","",'(入力①) 基本情報入力シート'!D118)</f>
        <v/>
      </c>
      <c r="D97" s="804" t="str">
        <f>IF('(入力①) 基本情報入力シート'!E118="","",'(入力①) 基本情報入力シート'!E118)</f>
        <v/>
      </c>
      <c r="E97" s="804" t="str">
        <f>IF('(入力①) 基本情報入力シート'!F118="","",'(入力①) 基本情報入力シート'!F118)</f>
        <v/>
      </c>
      <c r="F97" s="804" t="str">
        <f>IF('(入力①) 基本情報入力シート'!G118="","",'(入力①) 基本情報入力シート'!G118)</f>
        <v/>
      </c>
      <c r="G97" s="804" t="str">
        <f>IF('(入力①) 基本情報入力シート'!H118="","",'(入力①) 基本情報入力シート'!H118)</f>
        <v/>
      </c>
      <c r="H97" s="804" t="str">
        <f>IF('(入力①) 基本情報入力シート'!I118="","",'(入力①) 基本情報入力シート'!I118)</f>
        <v/>
      </c>
      <c r="I97" s="804" t="str">
        <f>IF('(入力①) 基本情報入力シート'!J118="","",'(入力①) 基本情報入力シート'!J118)</f>
        <v/>
      </c>
      <c r="J97" s="804" t="str">
        <f>IF('(入力①) 基本情報入力シート'!K118="","",'(入力①) 基本情報入力シート'!K118)</f>
        <v/>
      </c>
      <c r="K97" s="805" t="str">
        <f>IF('(入力①) 基本情報入力シート'!L118="","",'(入力①) 基本情報入力シート'!L118)</f>
        <v/>
      </c>
      <c r="L97" s="806" t="str">
        <f>IF('(入力①) 基本情報入力シート'!M118="","",'(入力①) 基本情報入力シート'!M118)</f>
        <v/>
      </c>
      <c r="M97" s="806" t="str">
        <f>IF('(入力①) 基本情報入力シート'!R118="","",'(入力①) 基本情報入力シート'!R118)</f>
        <v/>
      </c>
      <c r="N97" s="806" t="str">
        <f>IF('(入力①) 基本情報入力シート'!W118="","",'(入力①) 基本情報入力シート'!W118)</f>
        <v/>
      </c>
      <c r="O97" s="598" t="str">
        <f>IF('(入力①) 基本情報入力シート'!X118="","",'(入力①) 基本情報入力シート'!X118)</f>
        <v/>
      </c>
      <c r="P97" s="599" t="str">
        <f>IF('(入力①) 基本情報入力シート'!Y118="","",'(入力①) 基本情報入力シート'!Y118)</f>
        <v/>
      </c>
      <c r="Q97" s="742"/>
      <c r="R97" s="770" t="str">
        <f>IF('(入力①) 基本情報入力シート'!Z118="","",'(入力①) 基本情報入力シート'!Z118)</f>
        <v/>
      </c>
      <c r="S97" s="779" t="str">
        <f>IF('(入力①) 基本情報入力シート'!AA118="","",'(入力①) 基本情報入力シート'!AA118)</f>
        <v/>
      </c>
      <c r="T97" s="726"/>
      <c r="U97" s="728" t="str">
        <f>IF(P97="","",VLOOKUP(P97,【参考】数式用2!$A$3:$C$36,3,FALSE))</f>
        <v/>
      </c>
      <c r="V97" s="603" t="s">
        <v>172</v>
      </c>
      <c r="W97" s="601"/>
      <c r="X97" s="600" t="s">
        <v>173</v>
      </c>
      <c r="Y97" s="601"/>
      <c r="Z97" s="602" t="s">
        <v>174</v>
      </c>
      <c r="AA97" s="601"/>
      <c r="AB97" s="603" t="s">
        <v>173</v>
      </c>
      <c r="AC97" s="601"/>
      <c r="AD97" s="603" t="s">
        <v>175</v>
      </c>
      <c r="AE97" s="604" t="s">
        <v>176</v>
      </c>
      <c r="AF97" s="605" t="str">
        <f t="shared" si="5"/>
        <v/>
      </c>
      <c r="AG97" s="606" t="s">
        <v>177</v>
      </c>
      <c r="AH97" s="607" t="str">
        <f t="shared" si="4"/>
        <v/>
      </c>
      <c r="AI97" s="772"/>
      <c r="AJ97" s="773"/>
      <c r="AK97" s="772"/>
      <c r="AL97" s="775"/>
    </row>
    <row r="98" spans="1:38" ht="36.75" customHeight="1">
      <c r="A98" s="598">
        <f t="shared" si="6"/>
        <v>87</v>
      </c>
      <c r="B98" s="803" t="str">
        <f>IF('(入力①) 基本情報入力シート'!C119="","",'(入力①) 基本情報入力シート'!C119)</f>
        <v/>
      </c>
      <c r="C98" s="804" t="str">
        <f>IF('(入力①) 基本情報入力シート'!D119="","",'(入力①) 基本情報入力シート'!D119)</f>
        <v/>
      </c>
      <c r="D98" s="804" t="str">
        <f>IF('(入力①) 基本情報入力シート'!E119="","",'(入力①) 基本情報入力シート'!E119)</f>
        <v/>
      </c>
      <c r="E98" s="804" t="str">
        <f>IF('(入力①) 基本情報入力シート'!F119="","",'(入力①) 基本情報入力シート'!F119)</f>
        <v/>
      </c>
      <c r="F98" s="804" t="str">
        <f>IF('(入力①) 基本情報入力シート'!G119="","",'(入力①) 基本情報入力シート'!G119)</f>
        <v/>
      </c>
      <c r="G98" s="804" t="str">
        <f>IF('(入力①) 基本情報入力シート'!H119="","",'(入力①) 基本情報入力シート'!H119)</f>
        <v/>
      </c>
      <c r="H98" s="804" t="str">
        <f>IF('(入力①) 基本情報入力シート'!I119="","",'(入力①) 基本情報入力シート'!I119)</f>
        <v/>
      </c>
      <c r="I98" s="804" t="str">
        <f>IF('(入力①) 基本情報入力シート'!J119="","",'(入力①) 基本情報入力シート'!J119)</f>
        <v/>
      </c>
      <c r="J98" s="804" t="str">
        <f>IF('(入力①) 基本情報入力シート'!K119="","",'(入力①) 基本情報入力シート'!K119)</f>
        <v/>
      </c>
      <c r="K98" s="805" t="str">
        <f>IF('(入力①) 基本情報入力シート'!L119="","",'(入力①) 基本情報入力シート'!L119)</f>
        <v/>
      </c>
      <c r="L98" s="806" t="str">
        <f>IF('(入力①) 基本情報入力シート'!M119="","",'(入力①) 基本情報入力シート'!M119)</f>
        <v/>
      </c>
      <c r="M98" s="806" t="str">
        <f>IF('(入力①) 基本情報入力シート'!R119="","",'(入力①) 基本情報入力シート'!R119)</f>
        <v/>
      </c>
      <c r="N98" s="806" t="str">
        <f>IF('(入力①) 基本情報入力シート'!W119="","",'(入力①) 基本情報入力シート'!W119)</f>
        <v/>
      </c>
      <c r="O98" s="598" t="str">
        <f>IF('(入力①) 基本情報入力シート'!X119="","",'(入力①) 基本情報入力シート'!X119)</f>
        <v/>
      </c>
      <c r="P98" s="599" t="str">
        <f>IF('(入力①) 基本情報入力シート'!Y119="","",'(入力①) 基本情報入力シート'!Y119)</f>
        <v/>
      </c>
      <c r="Q98" s="742"/>
      <c r="R98" s="770" t="str">
        <f>IF('(入力①) 基本情報入力シート'!Z119="","",'(入力①) 基本情報入力シート'!Z119)</f>
        <v/>
      </c>
      <c r="S98" s="779" t="str">
        <f>IF('(入力①) 基本情報入力シート'!AA119="","",'(入力①) 基本情報入力シート'!AA119)</f>
        <v/>
      </c>
      <c r="T98" s="726"/>
      <c r="U98" s="728" t="str">
        <f>IF(P98="","",VLOOKUP(P98,【参考】数式用2!$A$3:$C$36,3,FALSE))</f>
        <v/>
      </c>
      <c r="V98" s="603" t="s">
        <v>172</v>
      </c>
      <c r="W98" s="601"/>
      <c r="X98" s="600" t="s">
        <v>173</v>
      </c>
      <c r="Y98" s="601"/>
      <c r="Z98" s="602" t="s">
        <v>174</v>
      </c>
      <c r="AA98" s="601"/>
      <c r="AB98" s="603" t="s">
        <v>173</v>
      </c>
      <c r="AC98" s="601"/>
      <c r="AD98" s="603" t="s">
        <v>175</v>
      </c>
      <c r="AE98" s="604" t="s">
        <v>176</v>
      </c>
      <c r="AF98" s="605" t="str">
        <f t="shared" si="5"/>
        <v/>
      </c>
      <c r="AG98" s="606" t="s">
        <v>177</v>
      </c>
      <c r="AH98" s="607" t="str">
        <f t="shared" si="4"/>
        <v/>
      </c>
      <c r="AI98" s="772"/>
      <c r="AJ98" s="773"/>
      <c r="AK98" s="772"/>
      <c r="AL98" s="775"/>
    </row>
    <row r="99" spans="1:38" ht="36.75" customHeight="1">
      <c r="A99" s="598">
        <f t="shared" si="6"/>
        <v>88</v>
      </c>
      <c r="B99" s="803" t="str">
        <f>IF('(入力①) 基本情報入力シート'!C120="","",'(入力①) 基本情報入力シート'!C120)</f>
        <v/>
      </c>
      <c r="C99" s="804" t="str">
        <f>IF('(入力①) 基本情報入力シート'!D120="","",'(入力①) 基本情報入力シート'!D120)</f>
        <v/>
      </c>
      <c r="D99" s="804" t="str">
        <f>IF('(入力①) 基本情報入力シート'!E120="","",'(入力①) 基本情報入力シート'!E120)</f>
        <v/>
      </c>
      <c r="E99" s="804" t="str">
        <f>IF('(入力①) 基本情報入力シート'!F120="","",'(入力①) 基本情報入力シート'!F120)</f>
        <v/>
      </c>
      <c r="F99" s="804" t="str">
        <f>IF('(入力①) 基本情報入力シート'!G120="","",'(入力①) 基本情報入力シート'!G120)</f>
        <v/>
      </c>
      <c r="G99" s="804" t="str">
        <f>IF('(入力①) 基本情報入力シート'!H120="","",'(入力①) 基本情報入力シート'!H120)</f>
        <v/>
      </c>
      <c r="H99" s="804" t="str">
        <f>IF('(入力①) 基本情報入力シート'!I120="","",'(入力①) 基本情報入力シート'!I120)</f>
        <v/>
      </c>
      <c r="I99" s="804" t="str">
        <f>IF('(入力①) 基本情報入力シート'!J120="","",'(入力①) 基本情報入力シート'!J120)</f>
        <v/>
      </c>
      <c r="J99" s="804" t="str">
        <f>IF('(入力①) 基本情報入力シート'!K120="","",'(入力①) 基本情報入力シート'!K120)</f>
        <v/>
      </c>
      <c r="K99" s="805" t="str">
        <f>IF('(入力①) 基本情報入力シート'!L120="","",'(入力①) 基本情報入力シート'!L120)</f>
        <v/>
      </c>
      <c r="L99" s="806" t="str">
        <f>IF('(入力①) 基本情報入力シート'!M120="","",'(入力①) 基本情報入力シート'!M120)</f>
        <v/>
      </c>
      <c r="M99" s="806" t="str">
        <f>IF('(入力①) 基本情報入力シート'!R120="","",'(入力①) 基本情報入力シート'!R120)</f>
        <v/>
      </c>
      <c r="N99" s="806" t="str">
        <f>IF('(入力①) 基本情報入力シート'!W120="","",'(入力①) 基本情報入力シート'!W120)</f>
        <v/>
      </c>
      <c r="O99" s="598" t="str">
        <f>IF('(入力①) 基本情報入力シート'!X120="","",'(入力①) 基本情報入力シート'!X120)</f>
        <v/>
      </c>
      <c r="P99" s="599" t="str">
        <f>IF('(入力①) 基本情報入力シート'!Y120="","",'(入力①) 基本情報入力シート'!Y120)</f>
        <v/>
      </c>
      <c r="Q99" s="742"/>
      <c r="R99" s="770" t="str">
        <f>IF('(入力①) 基本情報入力シート'!Z120="","",'(入力①) 基本情報入力シート'!Z120)</f>
        <v/>
      </c>
      <c r="S99" s="779" t="str">
        <f>IF('(入力①) 基本情報入力シート'!AA120="","",'(入力①) 基本情報入力シート'!AA120)</f>
        <v/>
      </c>
      <c r="T99" s="726"/>
      <c r="U99" s="728" t="str">
        <f>IF(P99="","",VLOOKUP(P99,【参考】数式用2!$A$3:$C$36,3,FALSE))</f>
        <v/>
      </c>
      <c r="V99" s="603" t="s">
        <v>172</v>
      </c>
      <c r="W99" s="601"/>
      <c r="X99" s="600" t="s">
        <v>173</v>
      </c>
      <c r="Y99" s="601"/>
      <c r="Z99" s="602" t="s">
        <v>174</v>
      </c>
      <c r="AA99" s="601"/>
      <c r="AB99" s="603" t="s">
        <v>173</v>
      </c>
      <c r="AC99" s="601"/>
      <c r="AD99" s="603" t="s">
        <v>175</v>
      </c>
      <c r="AE99" s="604" t="s">
        <v>176</v>
      </c>
      <c r="AF99" s="605" t="str">
        <f t="shared" si="5"/>
        <v/>
      </c>
      <c r="AG99" s="606" t="s">
        <v>177</v>
      </c>
      <c r="AH99" s="607" t="str">
        <f t="shared" si="4"/>
        <v/>
      </c>
      <c r="AI99" s="772"/>
      <c r="AJ99" s="773"/>
      <c r="AK99" s="772"/>
      <c r="AL99" s="775"/>
    </row>
    <row r="100" spans="1:38" ht="36.75" customHeight="1">
      <c r="A100" s="598">
        <f t="shared" si="6"/>
        <v>89</v>
      </c>
      <c r="B100" s="803" t="str">
        <f>IF('(入力①) 基本情報入力シート'!C121="","",'(入力①) 基本情報入力シート'!C121)</f>
        <v/>
      </c>
      <c r="C100" s="804" t="str">
        <f>IF('(入力①) 基本情報入力シート'!D121="","",'(入力①) 基本情報入力シート'!D121)</f>
        <v/>
      </c>
      <c r="D100" s="804" t="str">
        <f>IF('(入力①) 基本情報入力シート'!E121="","",'(入力①) 基本情報入力シート'!E121)</f>
        <v/>
      </c>
      <c r="E100" s="804" t="str">
        <f>IF('(入力①) 基本情報入力シート'!F121="","",'(入力①) 基本情報入力シート'!F121)</f>
        <v/>
      </c>
      <c r="F100" s="804" t="str">
        <f>IF('(入力①) 基本情報入力シート'!G121="","",'(入力①) 基本情報入力シート'!G121)</f>
        <v/>
      </c>
      <c r="G100" s="804" t="str">
        <f>IF('(入力①) 基本情報入力シート'!H121="","",'(入力①) 基本情報入力シート'!H121)</f>
        <v/>
      </c>
      <c r="H100" s="804" t="str">
        <f>IF('(入力①) 基本情報入力シート'!I121="","",'(入力①) 基本情報入力シート'!I121)</f>
        <v/>
      </c>
      <c r="I100" s="804" t="str">
        <f>IF('(入力①) 基本情報入力シート'!J121="","",'(入力①) 基本情報入力シート'!J121)</f>
        <v/>
      </c>
      <c r="J100" s="804" t="str">
        <f>IF('(入力①) 基本情報入力シート'!K121="","",'(入力①) 基本情報入力シート'!K121)</f>
        <v/>
      </c>
      <c r="K100" s="805" t="str">
        <f>IF('(入力①) 基本情報入力シート'!L121="","",'(入力①) 基本情報入力シート'!L121)</f>
        <v/>
      </c>
      <c r="L100" s="806" t="str">
        <f>IF('(入力①) 基本情報入力シート'!M121="","",'(入力①) 基本情報入力シート'!M121)</f>
        <v/>
      </c>
      <c r="M100" s="806" t="str">
        <f>IF('(入力①) 基本情報入力シート'!R121="","",'(入力①) 基本情報入力シート'!R121)</f>
        <v/>
      </c>
      <c r="N100" s="806" t="str">
        <f>IF('(入力①) 基本情報入力シート'!W121="","",'(入力①) 基本情報入力シート'!W121)</f>
        <v/>
      </c>
      <c r="O100" s="598" t="str">
        <f>IF('(入力①) 基本情報入力シート'!X121="","",'(入力①) 基本情報入力シート'!X121)</f>
        <v/>
      </c>
      <c r="P100" s="599" t="str">
        <f>IF('(入力①) 基本情報入力シート'!Y121="","",'(入力①) 基本情報入力シート'!Y121)</f>
        <v/>
      </c>
      <c r="Q100" s="742"/>
      <c r="R100" s="770" t="str">
        <f>IF('(入力①) 基本情報入力シート'!Z121="","",'(入力①) 基本情報入力シート'!Z121)</f>
        <v/>
      </c>
      <c r="S100" s="779" t="str">
        <f>IF('(入力①) 基本情報入力シート'!AA121="","",'(入力①) 基本情報入力シート'!AA121)</f>
        <v/>
      </c>
      <c r="T100" s="726"/>
      <c r="U100" s="728" t="str">
        <f>IF(P100="","",VLOOKUP(P100,【参考】数式用2!$A$3:$C$36,3,FALSE))</f>
        <v/>
      </c>
      <c r="V100" s="603" t="s">
        <v>172</v>
      </c>
      <c r="W100" s="601"/>
      <c r="X100" s="600" t="s">
        <v>173</v>
      </c>
      <c r="Y100" s="601"/>
      <c r="Z100" s="602" t="s">
        <v>174</v>
      </c>
      <c r="AA100" s="601"/>
      <c r="AB100" s="603" t="s">
        <v>173</v>
      </c>
      <c r="AC100" s="601"/>
      <c r="AD100" s="603" t="s">
        <v>175</v>
      </c>
      <c r="AE100" s="604" t="s">
        <v>176</v>
      </c>
      <c r="AF100" s="605" t="str">
        <f t="shared" si="5"/>
        <v/>
      </c>
      <c r="AG100" s="606" t="s">
        <v>177</v>
      </c>
      <c r="AH100" s="607" t="str">
        <f t="shared" si="4"/>
        <v/>
      </c>
      <c r="AI100" s="772"/>
      <c r="AJ100" s="773"/>
      <c r="AK100" s="772"/>
      <c r="AL100" s="775"/>
    </row>
    <row r="101" spans="1:38" ht="36.75" customHeight="1">
      <c r="A101" s="598">
        <f t="shared" si="6"/>
        <v>90</v>
      </c>
      <c r="B101" s="803" t="str">
        <f>IF('(入力①) 基本情報入力シート'!C122="","",'(入力①) 基本情報入力シート'!C122)</f>
        <v/>
      </c>
      <c r="C101" s="804" t="str">
        <f>IF('(入力①) 基本情報入力シート'!D122="","",'(入力①) 基本情報入力シート'!D122)</f>
        <v/>
      </c>
      <c r="D101" s="804" t="str">
        <f>IF('(入力①) 基本情報入力シート'!E122="","",'(入力①) 基本情報入力シート'!E122)</f>
        <v/>
      </c>
      <c r="E101" s="804" t="str">
        <f>IF('(入力①) 基本情報入力シート'!F122="","",'(入力①) 基本情報入力シート'!F122)</f>
        <v/>
      </c>
      <c r="F101" s="804" t="str">
        <f>IF('(入力①) 基本情報入力シート'!G122="","",'(入力①) 基本情報入力シート'!G122)</f>
        <v/>
      </c>
      <c r="G101" s="804" t="str">
        <f>IF('(入力①) 基本情報入力シート'!H122="","",'(入力①) 基本情報入力シート'!H122)</f>
        <v/>
      </c>
      <c r="H101" s="804" t="str">
        <f>IF('(入力①) 基本情報入力シート'!I122="","",'(入力①) 基本情報入力シート'!I122)</f>
        <v/>
      </c>
      <c r="I101" s="804" t="str">
        <f>IF('(入力①) 基本情報入力シート'!J122="","",'(入力①) 基本情報入力シート'!J122)</f>
        <v/>
      </c>
      <c r="J101" s="804" t="str">
        <f>IF('(入力①) 基本情報入力シート'!K122="","",'(入力①) 基本情報入力シート'!K122)</f>
        <v/>
      </c>
      <c r="K101" s="805" t="str">
        <f>IF('(入力①) 基本情報入力シート'!L122="","",'(入力①) 基本情報入力シート'!L122)</f>
        <v/>
      </c>
      <c r="L101" s="806" t="str">
        <f>IF('(入力①) 基本情報入力シート'!M122="","",'(入力①) 基本情報入力シート'!M122)</f>
        <v/>
      </c>
      <c r="M101" s="806" t="str">
        <f>IF('(入力①) 基本情報入力シート'!R122="","",'(入力①) 基本情報入力シート'!R122)</f>
        <v/>
      </c>
      <c r="N101" s="806" t="str">
        <f>IF('(入力①) 基本情報入力シート'!W122="","",'(入力①) 基本情報入力シート'!W122)</f>
        <v/>
      </c>
      <c r="O101" s="598" t="str">
        <f>IF('(入力①) 基本情報入力シート'!X122="","",'(入力①) 基本情報入力シート'!X122)</f>
        <v/>
      </c>
      <c r="P101" s="599" t="str">
        <f>IF('(入力①) 基本情報入力シート'!Y122="","",'(入力①) 基本情報入力シート'!Y122)</f>
        <v/>
      </c>
      <c r="Q101" s="742"/>
      <c r="R101" s="770" t="str">
        <f>IF('(入力①) 基本情報入力シート'!Z122="","",'(入力①) 基本情報入力シート'!Z122)</f>
        <v/>
      </c>
      <c r="S101" s="779" t="str">
        <f>IF('(入力①) 基本情報入力シート'!AA122="","",'(入力①) 基本情報入力シート'!AA122)</f>
        <v/>
      </c>
      <c r="T101" s="726"/>
      <c r="U101" s="728" t="str">
        <f>IF(P101="","",VLOOKUP(P101,【参考】数式用2!$A$3:$C$36,3,FALSE))</f>
        <v/>
      </c>
      <c r="V101" s="603" t="s">
        <v>172</v>
      </c>
      <c r="W101" s="601"/>
      <c r="X101" s="600" t="s">
        <v>173</v>
      </c>
      <c r="Y101" s="601"/>
      <c r="Z101" s="602" t="s">
        <v>174</v>
      </c>
      <c r="AA101" s="601"/>
      <c r="AB101" s="603" t="s">
        <v>173</v>
      </c>
      <c r="AC101" s="601"/>
      <c r="AD101" s="603" t="s">
        <v>175</v>
      </c>
      <c r="AE101" s="604" t="s">
        <v>176</v>
      </c>
      <c r="AF101" s="605" t="str">
        <f t="shared" si="5"/>
        <v/>
      </c>
      <c r="AG101" s="606" t="s">
        <v>177</v>
      </c>
      <c r="AH101" s="607" t="str">
        <f t="shared" si="4"/>
        <v/>
      </c>
      <c r="AI101" s="772"/>
      <c r="AJ101" s="773"/>
      <c r="AK101" s="772"/>
      <c r="AL101" s="775"/>
    </row>
    <row r="102" spans="1:38" ht="36.75" customHeight="1">
      <c r="A102" s="598">
        <f t="shared" si="6"/>
        <v>91</v>
      </c>
      <c r="B102" s="803" t="str">
        <f>IF('(入力①) 基本情報入力シート'!C123="","",'(入力①) 基本情報入力シート'!C123)</f>
        <v/>
      </c>
      <c r="C102" s="804" t="str">
        <f>IF('(入力①) 基本情報入力シート'!D123="","",'(入力①) 基本情報入力シート'!D123)</f>
        <v/>
      </c>
      <c r="D102" s="804" t="str">
        <f>IF('(入力①) 基本情報入力シート'!E123="","",'(入力①) 基本情報入力シート'!E123)</f>
        <v/>
      </c>
      <c r="E102" s="804" t="str">
        <f>IF('(入力①) 基本情報入力シート'!F123="","",'(入力①) 基本情報入力シート'!F123)</f>
        <v/>
      </c>
      <c r="F102" s="804" t="str">
        <f>IF('(入力①) 基本情報入力シート'!G123="","",'(入力①) 基本情報入力シート'!G123)</f>
        <v/>
      </c>
      <c r="G102" s="804" t="str">
        <f>IF('(入力①) 基本情報入力シート'!H123="","",'(入力①) 基本情報入力シート'!H123)</f>
        <v/>
      </c>
      <c r="H102" s="804" t="str">
        <f>IF('(入力①) 基本情報入力シート'!I123="","",'(入力①) 基本情報入力シート'!I123)</f>
        <v/>
      </c>
      <c r="I102" s="804" t="str">
        <f>IF('(入力①) 基本情報入力シート'!J123="","",'(入力①) 基本情報入力シート'!J123)</f>
        <v/>
      </c>
      <c r="J102" s="804" t="str">
        <f>IF('(入力①) 基本情報入力シート'!K123="","",'(入力①) 基本情報入力シート'!K123)</f>
        <v/>
      </c>
      <c r="K102" s="805" t="str">
        <f>IF('(入力①) 基本情報入力シート'!L123="","",'(入力①) 基本情報入力シート'!L123)</f>
        <v/>
      </c>
      <c r="L102" s="806" t="str">
        <f>IF('(入力①) 基本情報入力シート'!M123="","",'(入力①) 基本情報入力シート'!M123)</f>
        <v/>
      </c>
      <c r="M102" s="806" t="str">
        <f>IF('(入力①) 基本情報入力シート'!R123="","",'(入力①) 基本情報入力シート'!R123)</f>
        <v/>
      </c>
      <c r="N102" s="806" t="str">
        <f>IF('(入力①) 基本情報入力シート'!W123="","",'(入力①) 基本情報入力シート'!W123)</f>
        <v/>
      </c>
      <c r="O102" s="598" t="str">
        <f>IF('(入力①) 基本情報入力シート'!X123="","",'(入力①) 基本情報入力シート'!X123)</f>
        <v/>
      </c>
      <c r="P102" s="599" t="str">
        <f>IF('(入力①) 基本情報入力シート'!Y123="","",'(入力①) 基本情報入力シート'!Y123)</f>
        <v/>
      </c>
      <c r="Q102" s="742"/>
      <c r="R102" s="770" t="str">
        <f>IF('(入力①) 基本情報入力シート'!Z123="","",'(入力①) 基本情報入力シート'!Z123)</f>
        <v/>
      </c>
      <c r="S102" s="779" t="str">
        <f>IF('(入力①) 基本情報入力シート'!AA123="","",'(入力①) 基本情報入力シート'!AA123)</f>
        <v/>
      </c>
      <c r="T102" s="726"/>
      <c r="U102" s="728" t="str">
        <f>IF(P102="","",VLOOKUP(P102,【参考】数式用2!$A$3:$C$36,3,FALSE))</f>
        <v/>
      </c>
      <c r="V102" s="603" t="s">
        <v>172</v>
      </c>
      <c r="W102" s="601"/>
      <c r="X102" s="600" t="s">
        <v>173</v>
      </c>
      <c r="Y102" s="601"/>
      <c r="Z102" s="602" t="s">
        <v>174</v>
      </c>
      <c r="AA102" s="601"/>
      <c r="AB102" s="603" t="s">
        <v>173</v>
      </c>
      <c r="AC102" s="601"/>
      <c r="AD102" s="603" t="s">
        <v>175</v>
      </c>
      <c r="AE102" s="604" t="s">
        <v>176</v>
      </c>
      <c r="AF102" s="605" t="str">
        <f t="shared" si="5"/>
        <v/>
      </c>
      <c r="AG102" s="606" t="s">
        <v>177</v>
      </c>
      <c r="AH102" s="607" t="str">
        <f t="shared" si="4"/>
        <v/>
      </c>
      <c r="AI102" s="772"/>
      <c r="AJ102" s="773"/>
      <c r="AK102" s="772"/>
      <c r="AL102" s="775"/>
    </row>
    <row r="103" spans="1:38" ht="36.75" customHeight="1">
      <c r="A103" s="598">
        <f t="shared" si="6"/>
        <v>92</v>
      </c>
      <c r="B103" s="803" t="str">
        <f>IF('(入力①) 基本情報入力シート'!C124="","",'(入力①) 基本情報入力シート'!C124)</f>
        <v/>
      </c>
      <c r="C103" s="804" t="str">
        <f>IF('(入力①) 基本情報入力シート'!D124="","",'(入力①) 基本情報入力シート'!D124)</f>
        <v/>
      </c>
      <c r="D103" s="804" t="str">
        <f>IF('(入力①) 基本情報入力シート'!E124="","",'(入力①) 基本情報入力シート'!E124)</f>
        <v/>
      </c>
      <c r="E103" s="804" t="str">
        <f>IF('(入力①) 基本情報入力シート'!F124="","",'(入力①) 基本情報入力シート'!F124)</f>
        <v/>
      </c>
      <c r="F103" s="804" t="str">
        <f>IF('(入力①) 基本情報入力シート'!G124="","",'(入力①) 基本情報入力シート'!G124)</f>
        <v/>
      </c>
      <c r="G103" s="804" t="str">
        <f>IF('(入力①) 基本情報入力シート'!H124="","",'(入力①) 基本情報入力シート'!H124)</f>
        <v/>
      </c>
      <c r="H103" s="804" t="str">
        <f>IF('(入力①) 基本情報入力シート'!I124="","",'(入力①) 基本情報入力シート'!I124)</f>
        <v/>
      </c>
      <c r="I103" s="804" t="str">
        <f>IF('(入力①) 基本情報入力シート'!J124="","",'(入力①) 基本情報入力シート'!J124)</f>
        <v/>
      </c>
      <c r="J103" s="804" t="str">
        <f>IF('(入力①) 基本情報入力シート'!K124="","",'(入力①) 基本情報入力シート'!K124)</f>
        <v/>
      </c>
      <c r="K103" s="805" t="str">
        <f>IF('(入力①) 基本情報入力シート'!L124="","",'(入力①) 基本情報入力シート'!L124)</f>
        <v/>
      </c>
      <c r="L103" s="806" t="str">
        <f>IF('(入力①) 基本情報入力シート'!M124="","",'(入力①) 基本情報入力シート'!M124)</f>
        <v/>
      </c>
      <c r="M103" s="806" t="str">
        <f>IF('(入力①) 基本情報入力シート'!R124="","",'(入力①) 基本情報入力シート'!R124)</f>
        <v/>
      </c>
      <c r="N103" s="806" t="str">
        <f>IF('(入力①) 基本情報入力シート'!W124="","",'(入力①) 基本情報入力シート'!W124)</f>
        <v/>
      </c>
      <c r="O103" s="598" t="str">
        <f>IF('(入力①) 基本情報入力シート'!X124="","",'(入力①) 基本情報入力シート'!X124)</f>
        <v/>
      </c>
      <c r="P103" s="599" t="str">
        <f>IF('(入力①) 基本情報入力シート'!Y124="","",'(入力①) 基本情報入力シート'!Y124)</f>
        <v/>
      </c>
      <c r="Q103" s="742"/>
      <c r="R103" s="770" t="str">
        <f>IF('(入力①) 基本情報入力シート'!Z124="","",'(入力①) 基本情報入力シート'!Z124)</f>
        <v/>
      </c>
      <c r="S103" s="779" t="str">
        <f>IF('(入力①) 基本情報入力シート'!AA124="","",'(入力①) 基本情報入力シート'!AA124)</f>
        <v/>
      </c>
      <c r="T103" s="726"/>
      <c r="U103" s="728" t="str">
        <f>IF(P103="","",VLOOKUP(P103,【参考】数式用2!$A$3:$C$36,3,FALSE))</f>
        <v/>
      </c>
      <c r="V103" s="603" t="s">
        <v>172</v>
      </c>
      <c r="W103" s="601"/>
      <c r="X103" s="600" t="s">
        <v>173</v>
      </c>
      <c r="Y103" s="601"/>
      <c r="Z103" s="602" t="s">
        <v>174</v>
      </c>
      <c r="AA103" s="601"/>
      <c r="AB103" s="603" t="s">
        <v>173</v>
      </c>
      <c r="AC103" s="601"/>
      <c r="AD103" s="603" t="s">
        <v>175</v>
      </c>
      <c r="AE103" s="604" t="s">
        <v>176</v>
      </c>
      <c r="AF103" s="605" t="str">
        <f t="shared" si="5"/>
        <v/>
      </c>
      <c r="AG103" s="606" t="s">
        <v>177</v>
      </c>
      <c r="AH103" s="607" t="str">
        <f t="shared" si="4"/>
        <v/>
      </c>
      <c r="AI103" s="772"/>
      <c r="AJ103" s="773"/>
      <c r="AK103" s="772"/>
      <c r="AL103" s="775"/>
    </row>
    <row r="104" spans="1:38" ht="36.75" customHeight="1">
      <c r="A104" s="598">
        <f t="shared" si="6"/>
        <v>93</v>
      </c>
      <c r="B104" s="803" t="str">
        <f>IF('(入力①) 基本情報入力シート'!C125="","",'(入力①) 基本情報入力シート'!C125)</f>
        <v/>
      </c>
      <c r="C104" s="804" t="str">
        <f>IF('(入力①) 基本情報入力シート'!D125="","",'(入力①) 基本情報入力シート'!D125)</f>
        <v/>
      </c>
      <c r="D104" s="804" t="str">
        <f>IF('(入力①) 基本情報入力シート'!E125="","",'(入力①) 基本情報入力シート'!E125)</f>
        <v/>
      </c>
      <c r="E104" s="804" t="str">
        <f>IF('(入力①) 基本情報入力シート'!F125="","",'(入力①) 基本情報入力シート'!F125)</f>
        <v/>
      </c>
      <c r="F104" s="804" t="str">
        <f>IF('(入力①) 基本情報入力シート'!G125="","",'(入力①) 基本情報入力シート'!G125)</f>
        <v/>
      </c>
      <c r="G104" s="804" t="str">
        <f>IF('(入力①) 基本情報入力シート'!H125="","",'(入力①) 基本情報入力シート'!H125)</f>
        <v/>
      </c>
      <c r="H104" s="804" t="str">
        <f>IF('(入力①) 基本情報入力シート'!I125="","",'(入力①) 基本情報入力シート'!I125)</f>
        <v/>
      </c>
      <c r="I104" s="804" t="str">
        <f>IF('(入力①) 基本情報入力シート'!J125="","",'(入力①) 基本情報入力シート'!J125)</f>
        <v/>
      </c>
      <c r="J104" s="804" t="str">
        <f>IF('(入力①) 基本情報入力シート'!K125="","",'(入力①) 基本情報入力シート'!K125)</f>
        <v/>
      </c>
      <c r="K104" s="805" t="str">
        <f>IF('(入力①) 基本情報入力シート'!L125="","",'(入力①) 基本情報入力シート'!L125)</f>
        <v/>
      </c>
      <c r="L104" s="806" t="str">
        <f>IF('(入力①) 基本情報入力シート'!M125="","",'(入力①) 基本情報入力シート'!M125)</f>
        <v/>
      </c>
      <c r="M104" s="806" t="str">
        <f>IF('(入力①) 基本情報入力シート'!R125="","",'(入力①) 基本情報入力シート'!R125)</f>
        <v/>
      </c>
      <c r="N104" s="806" t="str">
        <f>IF('(入力①) 基本情報入力シート'!W125="","",'(入力①) 基本情報入力シート'!W125)</f>
        <v/>
      </c>
      <c r="O104" s="598" t="str">
        <f>IF('(入力①) 基本情報入力シート'!X125="","",'(入力①) 基本情報入力シート'!X125)</f>
        <v/>
      </c>
      <c r="P104" s="599" t="str">
        <f>IF('(入力①) 基本情報入力シート'!Y125="","",'(入力①) 基本情報入力シート'!Y125)</f>
        <v/>
      </c>
      <c r="Q104" s="742"/>
      <c r="R104" s="770" t="str">
        <f>IF('(入力①) 基本情報入力シート'!Z125="","",'(入力①) 基本情報入力シート'!Z125)</f>
        <v/>
      </c>
      <c r="S104" s="779" t="str">
        <f>IF('(入力①) 基本情報入力シート'!AA125="","",'(入力①) 基本情報入力シート'!AA125)</f>
        <v/>
      </c>
      <c r="T104" s="726"/>
      <c r="U104" s="728" t="str">
        <f>IF(P104="","",VLOOKUP(P104,【参考】数式用2!$A$3:$C$36,3,FALSE))</f>
        <v/>
      </c>
      <c r="V104" s="603" t="s">
        <v>172</v>
      </c>
      <c r="W104" s="601"/>
      <c r="X104" s="600" t="s">
        <v>173</v>
      </c>
      <c r="Y104" s="601"/>
      <c r="Z104" s="602" t="s">
        <v>174</v>
      </c>
      <c r="AA104" s="601"/>
      <c r="AB104" s="603" t="s">
        <v>173</v>
      </c>
      <c r="AC104" s="601"/>
      <c r="AD104" s="603" t="s">
        <v>175</v>
      </c>
      <c r="AE104" s="604" t="s">
        <v>176</v>
      </c>
      <c r="AF104" s="605" t="str">
        <f t="shared" si="5"/>
        <v/>
      </c>
      <c r="AG104" s="606" t="s">
        <v>177</v>
      </c>
      <c r="AH104" s="607" t="str">
        <f t="shared" si="4"/>
        <v/>
      </c>
      <c r="AI104" s="772"/>
      <c r="AJ104" s="773"/>
      <c r="AK104" s="772"/>
      <c r="AL104" s="775"/>
    </row>
    <row r="105" spans="1:38" ht="36.75" customHeight="1">
      <c r="A105" s="598">
        <f t="shared" si="6"/>
        <v>94</v>
      </c>
      <c r="B105" s="803" t="str">
        <f>IF('(入力①) 基本情報入力シート'!C126="","",'(入力①) 基本情報入力シート'!C126)</f>
        <v/>
      </c>
      <c r="C105" s="804" t="str">
        <f>IF('(入力①) 基本情報入力シート'!D126="","",'(入力①) 基本情報入力シート'!D126)</f>
        <v/>
      </c>
      <c r="D105" s="804" t="str">
        <f>IF('(入力①) 基本情報入力シート'!E126="","",'(入力①) 基本情報入力シート'!E126)</f>
        <v/>
      </c>
      <c r="E105" s="804" t="str">
        <f>IF('(入力①) 基本情報入力シート'!F126="","",'(入力①) 基本情報入力シート'!F126)</f>
        <v/>
      </c>
      <c r="F105" s="804" t="str">
        <f>IF('(入力①) 基本情報入力シート'!G126="","",'(入力①) 基本情報入力シート'!G126)</f>
        <v/>
      </c>
      <c r="G105" s="804" t="str">
        <f>IF('(入力①) 基本情報入力シート'!H126="","",'(入力①) 基本情報入力シート'!H126)</f>
        <v/>
      </c>
      <c r="H105" s="804" t="str">
        <f>IF('(入力①) 基本情報入力シート'!I126="","",'(入力①) 基本情報入力シート'!I126)</f>
        <v/>
      </c>
      <c r="I105" s="804" t="str">
        <f>IF('(入力①) 基本情報入力シート'!J126="","",'(入力①) 基本情報入力シート'!J126)</f>
        <v/>
      </c>
      <c r="J105" s="804" t="str">
        <f>IF('(入力①) 基本情報入力シート'!K126="","",'(入力①) 基本情報入力シート'!K126)</f>
        <v/>
      </c>
      <c r="K105" s="805" t="str">
        <f>IF('(入力①) 基本情報入力シート'!L126="","",'(入力①) 基本情報入力シート'!L126)</f>
        <v/>
      </c>
      <c r="L105" s="806" t="str">
        <f>IF('(入力①) 基本情報入力シート'!M126="","",'(入力①) 基本情報入力シート'!M126)</f>
        <v/>
      </c>
      <c r="M105" s="806" t="str">
        <f>IF('(入力①) 基本情報入力シート'!R126="","",'(入力①) 基本情報入力シート'!R126)</f>
        <v/>
      </c>
      <c r="N105" s="806" t="str">
        <f>IF('(入力①) 基本情報入力シート'!W126="","",'(入力①) 基本情報入力シート'!W126)</f>
        <v/>
      </c>
      <c r="O105" s="598" t="str">
        <f>IF('(入力①) 基本情報入力シート'!X126="","",'(入力①) 基本情報入力シート'!X126)</f>
        <v/>
      </c>
      <c r="P105" s="599" t="str">
        <f>IF('(入力①) 基本情報入力シート'!Y126="","",'(入力①) 基本情報入力シート'!Y126)</f>
        <v/>
      </c>
      <c r="Q105" s="742"/>
      <c r="R105" s="770" t="str">
        <f>IF('(入力①) 基本情報入力シート'!Z126="","",'(入力①) 基本情報入力シート'!Z126)</f>
        <v/>
      </c>
      <c r="S105" s="779" t="str">
        <f>IF('(入力①) 基本情報入力シート'!AA126="","",'(入力①) 基本情報入力シート'!AA126)</f>
        <v/>
      </c>
      <c r="T105" s="726"/>
      <c r="U105" s="728" t="str">
        <f>IF(P105="","",VLOOKUP(P105,【参考】数式用2!$A$3:$C$36,3,FALSE))</f>
        <v/>
      </c>
      <c r="V105" s="603" t="s">
        <v>172</v>
      </c>
      <c r="W105" s="601"/>
      <c r="X105" s="600" t="s">
        <v>173</v>
      </c>
      <c r="Y105" s="601"/>
      <c r="Z105" s="602" t="s">
        <v>174</v>
      </c>
      <c r="AA105" s="601"/>
      <c r="AB105" s="603" t="s">
        <v>173</v>
      </c>
      <c r="AC105" s="601"/>
      <c r="AD105" s="603" t="s">
        <v>175</v>
      </c>
      <c r="AE105" s="604" t="s">
        <v>176</v>
      </c>
      <c r="AF105" s="605" t="str">
        <f t="shared" si="5"/>
        <v/>
      </c>
      <c r="AG105" s="606" t="s">
        <v>177</v>
      </c>
      <c r="AH105" s="607" t="str">
        <f t="shared" si="4"/>
        <v/>
      </c>
      <c r="AI105" s="772"/>
      <c r="AJ105" s="773"/>
      <c r="AK105" s="772"/>
      <c r="AL105" s="775"/>
    </row>
    <row r="106" spans="1:38" ht="36.75" customHeight="1">
      <c r="A106" s="598">
        <f t="shared" si="6"/>
        <v>95</v>
      </c>
      <c r="B106" s="803" t="str">
        <f>IF('(入力①) 基本情報入力シート'!C127="","",'(入力①) 基本情報入力シート'!C127)</f>
        <v/>
      </c>
      <c r="C106" s="804" t="str">
        <f>IF('(入力①) 基本情報入力シート'!D127="","",'(入力①) 基本情報入力シート'!D127)</f>
        <v/>
      </c>
      <c r="D106" s="804" t="str">
        <f>IF('(入力①) 基本情報入力シート'!E127="","",'(入力①) 基本情報入力シート'!E127)</f>
        <v/>
      </c>
      <c r="E106" s="804" t="str">
        <f>IF('(入力①) 基本情報入力シート'!F127="","",'(入力①) 基本情報入力シート'!F127)</f>
        <v/>
      </c>
      <c r="F106" s="804" t="str">
        <f>IF('(入力①) 基本情報入力シート'!G127="","",'(入力①) 基本情報入力シート'!G127)</f>
        <v/>
      </c>
      <c r="G106" s="804" t="str">
        <f>IF('(入力①) 基本情報入力シート'!H127="","",'(入力①) 基本情報入力シート'!H127)</f>
        <v/>
      </c>
      <c r="H106" s="804" t="str">
        <f>IF('(入力①) 基本情報入力シート'!I127="","",'(入力①) 基本情報入力シート'!I127)</f>
        <v/>
      </c>
      <c r="I106" s="804" t="str">
        <f>IF('(入力①) 基本情報入力シート'!J127="","",'(入力①) 基本情報入力シート'!J127)</f>
        <v/>
      </c>
      <c r="J106" s="804" t="str">
        <f>IF('(入力①) 基本情報入力シート'!K127="","",'(入力①) 基本情報入力シート'!K127)</f>
        <v/>
      </c>
      <c r="K106" s="805" t="str">
        <f>IF('(入力①) 基本情報入力シート'!L127="","",'(入力①) 基本情報入力シート'!L127)</f>
        <v/>
      </c>
      <c r="L106" s="806" t="str">
        <f>IF('(入力①) 基本情報入力シート'!M127="","",'(入力①) 基本情報入力シート'!M127)</f>
        <v/>
      </c>
      <c r="M106" s="806" t="str">
        <f>IF('(入力①) 基本情報入力シート'!R127="","",'(入力①) 基本情報入力シート'!R127)</f>
        <v/>
      </c>
      <c r="N106" s="806" t="str">
        <f>IF('(入力①) 基本情報入力シート'!W127="","",'(入力①) 基本情報入力シート'!W127)</f>
        <v/>
      </c>
      <c r="O106" s="598" t="str">
        <f>IF('(入力①) 基本情報入力シート'!X127="","",'(入力①) 基本情報入力シート'!X127)</f>
        <v/>
      </c>
      <c r="P106" s="599" t="str">
        <f>IF('(入力①) 基本情報入力シート'!Y127="","",'(入力①) 基本情報入力シート'!Y127)</f>
        <v/>
      </c>
      <c r="Q106" s="742"/>
      <c r="R106" s="770" t="str">
        <f>IF('(入力①) 基本情報入力シート'!Z127="","",'(入力①) 基本情報入力シート'!Z127)</f>
        <v/>
      </c>
      <c r="S106" s="779" t="str">
        <f>IF('(入力①) 基本情報入力シート'!AA127="","",'(入力①) 基本情報入力シート'!AA127)</f>
        <v/>
      </c>
      <c r="T106" s="726"/>
      <c r="U106" s="728" t="str">
        <f>IF(P106="","",VLOOKUP(P106,【参考】数式用2!$A$3:$C$36,3,FALSE))</f>
        <v/>
      </c>
      <c r="V106" s="603" t="s">
        <v>172</v>
      </c>
      <c r="W106" s="601"/>
      <c r="X106" s="600" t="s">
        <v>173</v>
      </c>
      <c r="Y106" s="601"/>
      <c r="Z106" s="602" t="s">
        <v>174</v>
      </c>
      <c r="AA106" s="601"/>
      <c r="AB106" s="603" t="s">
        <v>173</v>
      </c>
      <c r="AC106" s="601"/>
      <c r="AD106" s="603" t="s">
        <v>175</v>
      </c>
      <c r="AE106" s="604" t="s">
        <v>176</v>
      </c>
      <c r="AF106" s="605" t="str">
        <f t="shared" si="5"/>
        <v/>
      </c>
      <c r="AG106" s="606" t="s">
        <v>177</v>
      </c>
      <c r="AH106" s="607" t="str">
        <f t="shared" si="4"/>
        <v/>
      </c>
      <c r="AI106" s="772"/>
      <c r="AJ106" s="773"/>
      <c r="AK106" s="772"/>
      <c r="AL106" s="775"/>
    </row>
    <row r="107" spans="1:38" ht="36.75" customHeight="1">
      <c r="A107" s="598">
        <f t="shared" si="6"/>
        <v>96</v>
      </c>
      <c r="B107" s="803" t="str">
        <f>IF('(入力①) 基本情報入力シート'!C128="","",'(入力①) 基本情報入力シート'!C128)</f>
        <v/>
      </c>
      <c r="C107" s="804" t="str">
        <f>IF('(入力①) 基本情報入力シート'!D128="","",'(入力①) 基本情報入力シート'!D128)</f>
        <v/>
      </c>
      <c r="D107" s="804" t="str">
        <f>IF('(入力①) 基本情報入力シート'!E128="","",'(入力①) 基本情報入力シート'!E128)</f>
        <v/>
      </c>
      <c r="E107" s="804" t="str">
        <f>IF('(入力①) 基本情報入力シート'!F128="","",'(入力①) 基本情報入力シート'!F128)</f>
        <v/>
      </c>
      <c r="F107" s="804" t="str">
        <f>IF('(入力①) 基本情報入力シート'!G128="","",'(入力①) 基本情報入力シート'!G128)</f>
        <v/>
      </c>
      <c r="G107" s="804" t="str">
        <f>IF('(入力①) 基本情報入力シート'!H128="","",'(入力①) 基本情報入力シート'!H128)</f>
        <v/>
      </c>
      <c r="H107" s="804" t="str">
        <f>IF('(入力①) 基本情報入力シート'!I128="","",'(入力①) 基本情報入力シート'!I128)</f>
        <v/>
      </c>
      <c r="I107" s="804" t="str">
        <f>IF('(入力①) 基本情報入力シート'!J128="","",'(入力①) 基本情報入力シート'!J128)</f>
        <v/>
      </c>
      <c r="J107" s="804" t="str">
        <f>IF('(入力①) 基本情報入力シート'!K128="","",'(入力①) 基本情報入力シート'!K128)</f>
        <v/>
      </c>
      <c r="K107" s="805" t="str">
        <f>IF('(入力①) 基本情報入力シート'!L128="","",'(入力①) 基本情報入力シート'!L128)</f>
        <v/>
      </c>
      <c r="L107" s="806" t="str">
        <f>IF('(入力①) 基本情報入力シート'!M128="","",'(入力①) 基本情報入力シート'!M128)</f>
        <v/>
      </c>
      <c r="M107" s="806" t="str">
        <f>IF('(入力①) 基本情報入力シート'!R128="","",'(入力①) 基本情報入力シート'!R128)</f>
        <v/>
      </c>
      <c r="N107" s="806" t="str">
        <f>IF('(入力①) 基本情報入力シート'!W128="","",'(入力①) 基本情報入力シート'!W128)</f>
        <v/>
      </c>
      <c r="O107" s="598" t="str">
        <f>IF('(入力①) 基本情報入力シート'!X128="","",'(入力①) 基本情報入力シート'!X128)</f>
        <v/>
      </c>
      <c r="P107" s="599" t="str">
        <f>IF('(入力①) 基本情報入力シート'!Y128="","",'(入力①) 基本情報入力シート'!Y128)</f>
        <v/>
      </c>
      <c r="Q107" s="742"/>
      <c r="R107" s="770" t="str">
        <f>IF('(入力①) 基本情報入力シート'!Z128="","",'(入力①) 基本情報入力シート'!Z128)</f>
        <v/>
      </c>
      <c r="S107" s="779" t="str">
        <f>IF('(入力①) 基本情報入力シート'!AA128="","",'(入力①) 基本情報入力シート'!AA128)</f>
        <v/>
      </c>
      <c r="T107" s="726"/>
      <c r="U107" s="728" t="str">
        <f>IF(P107="","",VLOOKUP(P107,【参考】数式用2!$A$3:$C$36,3,FALSE))</f>
        <v/>
      </c>
      <c r="V107" s="603" t="s">
        <v>172</v>
      </c>
      <c r="W107" s="601"/>
      <c r="X107" s="600" t="s">
        <v>173</v>
      </c>
      <c r="Y107" s="601"/>
      <c r="Z107" s="602" t="s">
        <v>174</v>
      </c>
      <c r="AA107" s="601"/>
      <c r="AB107" s="603" t="s">
        <v>173</v>
      </c>
      <c r="AC107" s="601"/>
      <c r="AD107" s="603" t="s">
        <v>175</v>
      </c>
      <c r="AE107" s="604" t="s">
        <v>176</v>
      </c>
      <c r="AF107" s="605" t="str">
        <f t="shared" si="5"/>
        <v/>
      </c>
      <c r="AG107" s="606" t="s">
        <v>177</v>
      </c>
      <c r="AH107" s="607" t="str">
        <f t="shared" si="4"/>
        <v/>
      </c>
      <c r="AI107" s="772"/>
      <c r="AJ107" s="773"/>
      <c r="AK107" s="772"/>
      <c r="AL107" s="775"/>
    </row>
    <row r="108" spans="1:38" ht="36.75" customHeight="1">
      <c r="A108" s="598">
        <f t="shared" si="6"/>
        <v>97</v>
      </c>
      <c r="B108" s="803" t="str">
        <f>IF('(入力①) 基本情報入力シート'!C129="","",'(入力①) 基本情報入力シート'!C129)</f>
        <v/>
      </c>
      <c r="C108" s="804" t="str">
        <f>IF('(入力①) 基本情報入力シート'!D129="","",'(入力①) 基本情報入力シート'!D129)</f>
        <v/>
      </c>
      <c r="D108" s="804" t="str">
        <f>IF('(入力①) 基本情報入力シート'!E129="","",'(入力①) 基本情報入力シート'!E129)</f>
        <v/>
      </c>
      <c r="E108" s="804" t="str">
        <f>IF('(入力①) 基本情報入力シート'!F129="","",'(入力①) 基本情報入力シート'!F129)</f>
        <v/>
      </c>
      <c r="F108" s="804" t="str">
        <f>IF('(入力①) 基本情報入力シート'!G129="","",'(入力①) 基本情報入力シート'!G129)</f>
        <v/>
      </c>
      <c r="G108" s="804" t="str">
        <f>IF('(入力①) 基本情報入力シート'!H129="","",'(入力①) 基本情報入力シート'!H129)</f>
        <v/>
      </c>
      <c r="H108" s="804" t="str">
        <f>IF('(入力①) 基本情報入力シート'!I129="","",'(入力①) 基本情報入力シート'!I129)</f>
        <v/>
      </c>
      <c r="I108" s="804" t="str">
        <f>IF('(入力①) 基本情報入力シート'!J129="","",'(入力①) 基本情報入力シート'!J129)</f>
        <v/>
      </c>
      <c r="J108" s="804" t="str">
        <f>IF('(入力①) 基本情報入力シート'!K129="","",'(入力①) 基本情報入力シート'!K129)</f>
        <v/>
      </c>
      <c r="K108" s="805" t="str">
        <f>IF('(入力①) 基本情報入力シート'!L129="","",'(入力①) 基本情報入力シート'!L129)</f>
        <v/>
      </c>
      <c r="L108" s="806" t="str">
        <f>IF('(入力①) 基本情報入力シート'!M129="","",'(入力①) 基本情報入力シート'!M129)</f>
        <v/>
      </c>
      <c r="M108" s="806" t="str">
        <f>IF('(入力①) 基本情報入力シート'!R129="","",'(入力①) 基本情報入力シート'!R129)</f>
        <v/>
      </c>
      <c r="N108" s="806" t="str">
        <f>IF('(入力①) 基本情報入力シート'!W129="","",'(入力①) 基本情報入力シート'!W129)</f>
        <v/>
      </c>
      <c r="O108" s="598" t="str">
        <f>IF('(入力①) 基本情報入力シート'!X129="","",'(入力①) 基本情報入力シート'!X129)</f>
        <v/>
      </c>
      <c r="P108" s="599" t="str">
        <f>IF('(入力①) 基本情報入力シート'!Y129="","",'(入力①) 基本情報入力シート'!Y129)</f>
        <v/>
      </c>
      <c r="Q108" s="742"/>
      <c r="R108" s="770" t="str">
        <f>IF('(入力①) 基本情報入力シート'!Z129="","",'(入力①) 基本情報入力シート'!Z129)</f>
        <v/>
      </c>
      <c r="S108" s="779" t="str">
        <f>IF('(入力①) 基本情報入力シート'!AA129="","",'(入力①) 基本情報入力シート'!AA129)</f>
        <v/>
      </c>
      <c r="T108" s="726"/>
      <c r="U108" s="728" t="str">
        <f>IF(P108="","",VLOOKUP(P108,【参考】数式用2!$A$3:$C$36,3,FALSE))</f>
        <v/>
      </c>
      <c r="V108" s="603" t="s">
        <v>172</v>
      </c>
      <c r="W108" s="601"/>
      <c r="X108" s="600" t="s">
        <v>173</v>
      </c>
      <c r="Y108" s="601"/>
      <c r="Z108" s="602" t="s">
        <v>174</v>
      </c>
      <c r="AA108" s="601"/>
      <c r="AB108" s="603" t="s">
        <v>173</v>
      </c>
      <c r="AC108" s="601"/>
      <c r="AD108" s="603" t="s">
        <v>175</v>
      </c>
      <c r="AE108" s="604" t="s">
        <v>176</v>
      </c>
      <c r="AF108" s="605" t="str">
        <f t="shared" si="5"/>
        <v/>
      </c>
      <c r="AG108" s="606" t="s">
        <v>177</v>
      </c>
      <c r="AH108" s="607" t="str">
        <f t="shared" si="4"/>
        <v/>
      </c>
      <c r="AI108" s="772"/>
      <c r="AJ108" s="773"/>
      <c r="AK108" s="772"/>
      <c r="AL108" s="775"/>
    </row>
    <row r="109" spans="1:38" ht="36.75" customHeight="1">
      <c r="A109" s="598">
        <f t="shared" si="6"/>
        <v>98</v>
      </c>
      <c r="B109" s="803" t="str">
        <f>IF('(入力①) 基本情報入力シート'!C130="","",'(入力①) 基本情報入力シート'!C130)</f>
        <v/>
      </c>
      <c r="C109" s="804" t="str">
        <f>IF('(入力①) 基本情報入力シート'!D130="","",'(入力①) 基本情報入力シート'!D130)</f>
        <v/>
      </c>
      <c r="D109" s="804" t="str">
        <f>IF('(入力①) 基本情報入力シート'!E130="","",'(入力①) 基本情報入力シート'!E130)</f>
        <v/>
      </c>
      <c r="E109" s="804" t="str">
        <f>IF('(入力①) 基本情報入力シート'!F130="","",'(入力①) 基本情報入力シート'!F130)</f>
        <v/>
      </c>
      <c r="F109" s="804" t="str">
        <f>IF('(入力①) 基本情報入力シート'!G130="","",'(入力①) 基本情報入力シート'!G130)</f>
        <v/>
      </c>
      <c r="G109" s="804" t="str">
        <f>IF('(入力①) 基本情報入力シート'!H130="","",'(入力①) 基本情報入力シート'!H130)</f>
        <v/>
      </c>
      <c r="H109" s="804" t="str">
        <f>IF('(入力①) 基本情報入力シート'!I130="","",'(入力①) 基本情報入力シート'!I130)</f>
        <v/>
      </c>
      <c r="I109" s="804" t="str">
        <f>IF('(入力①) 基本情報入力シート'!J130="","",'(入力①) 基本情報入力シート'!J130)</f>
        <v/>
      </c>
      <c r="J109" s="804" t="str">
        <f>IF('(入力①) 基本情報入力シート'!K130="","",'(入力①) 基本情報入力シート'!K130)</f>
        <v/>
      </c>
      <c r="K109" s="805" t="str">
        <f>IF('(入力①) 基本情報入力シート'!L130="","",'(入力①) 基本情報入力シート'!L130)</f>
        <v/>
      </c>
      <c r="L109" s="806" t="str">
        <f>IF('(入力①) 基本情報入力シート'!M130="","",'(入力①) 基本情報入力シート'!M130)</f>
        <v/>
      </c>
      <c r="M109" s="806" t="str">
        <f>IF('(入力①) 基本情報入力シート'!R130="","",'(入力①) 基本情報入力シート'!R130)</f>
        <v/>
      </c>
      <c r="N109" s="806" t="str">
        <f>IF('(入力①) 基本情報入力シート'!W130="","",'(入力①) 基本情報入力シート'!W130)</f>
        <v/>
      </c>
      <c r="O109" s="598" t="str">
        <f>IF('(入力①) 基本情報入力シート'!X130="","",'(入力①) 基本情報入力シート'!X130)</f>
        <v/>
      </c>
      <c r="P109" s="599" t="str">
        <f>IF('(入力①) 基本情報入力シート'!Y130="","",'(入力①) 基本情報入力シート'!Y130)</f>
        <v/>
      </c>
      <c r="Q109" s="742"/>
      <c r="R109" s="770" t="str">
        <f>IF('(入力①) 基本情報入力シート'!Z130="","",'(入力①) 基本情報入力シート'!Z130)</f>
        <v/>
      </c>
      <c r="S109" s="779" t="str">
        <f>IF('(入力①) 基本情報入力シート'!AA130="","",'(入力①) 基本情報入力シート'!AA130)</f>
        <v/>
      </c>
      <c r="T109" s="726"/>
      <c r="U109" s="728" t="str">
        <f>IF(P109="","",VLOOKUP(P109,【参考】数式用2!$A$3:$C$36,3,FALSE))</f>
        <v/>
      </c>
      <c r="V109" s="603" t="s">
        <v>172</v>
      </c>
      <c r="W109" s="601"/>
      <c r="X109" s="600" t="s">
        <v>173</v>
      </c>
      <c r="Y109" s="601"/>
      <c r="Z109" s="602" t="s">
        <v>174</v>
      </c>
      <c r="AA109" s="601"/>
      <c r="AB109" s="603" t="s">
        <v>173</v>
      </c>
      <c r="AC109" s="601"/>
      <c r="AD109" s="603" t="s">
        <v>175</v>
      </c>
      <c r="AE109" s="604" t="s">
        <v>176</v>
      </c>
      <c r="AF109" s="605" t="str">
        <f t="shared" si="5"/>
        <v/>
      </c>
      <c r="AG109" s="606" t="s">
        <v>177</v>
      </c>
      <c r="AH109" s="607" t="str">
        <f t="shared" si="4"/>
        <v/>
      </c>
      <c r="AI109" s="772"/>
      <c r="AJ109" s="773"/>
      <c r="AK109" s="772"/>
      <c r="AL109" s="775"/>
    </row>
    <row r="110" spans="1:38" ht="36.75" customHeight="1">
      <c r="A110" s="598">
        <f t="shared" si="6"/>
        <v>99</v>
      </c>
      <c r="B110" s="803" t="str">
        <f>IF('(入力①) 基本情報入力シート'!C131="","",'(入力①) 基本情報入力シート'!C131)</f>
        <v/>
      </c>
      <c r="C110" s="804" t="str">
        <f>IF('(入力①) 基本情報入力シート'!D131="","",'(入力①) 基本情報入力シート'!D131)</f>
        <v/>
      </c>
      <c r="D110" s="804" t="str">
        <f>IF('(入力①) 基本情報入力シート'!E131="","",'(入力①) 基本情報入力シート'!E131)</f>
        <v/>
      </c>
      <c r="E110" s="804" t="str">
        <f>IF('(入力①) 基本情報入力シート'!F131="","",'(入力①) 基本情報入力シート'!F131)</f>
        <v/>
      </c>
      <c r="F110" s="804" t="str">
        <f>IF('(入力①) 基本情報入力シート'!G131="","",'(入力①) 基本情報入力シート'!G131)</f>
        <v/>
      </c>
      <c r="G110" s="804" t="str">
        <f>IF('(入力①) 基本情報入力シート'!H131="","",'(入力①) 基本情報入力シート'!H131)</f>
        <v/>
      </c>
      <c r="H110" s="804" t="str">
        <f>IF('(入力①) 基本情報入力シート'!I131="","",'(入力①) 基本情報入力シート'!I131)</f>
        <v/>
      </c>
      <c r="I110" s="804" t="str">
        <f>IF('(入力①) 基本情報入力シート'!J131="","",'(入力①) 基本情報入力シート'!J131)</f>
        <v/>
      </c>
      <c r="J110" s="804" t="str">
        <f>IF('(入力①) 基本情報入力シート'!K131="","",'(入力①) 基本情報入力シート'!K131)</f>
        <v/>
      </c>
      <c r="K110" s="805" t="str">
        <f>IF('(入力①) 基本情報入力シート'!L131="","",'(入力①) 基本情報入力シート'!L131)</f>
        <v/>
      </c>
      <c r="L110" s="806" t="str">
        <f>IF('(入力①) 基本情報入力シート'!M131="","",'(入力①) 基本情報入力シート'!M131)</f>
        <v/>
      </c>
      <c r="M110" s="806" t="str">
        <f>IF('(入力①) 基本情報入力シート'!R131="","",'(入力①) 基本情報入力シート'!R131)</f>
        <v/>
      </c>
      <c r="N110" s="806" t="str">
        <f>IF('(入力①) 基本情報入力シート'!W131="","",'(入力①) 基本情報入力シート'!W131)</f>
        <v/>
      </c>
      <c r="O110" s="598" t="str">
        <f>IF('(入力①) 基本情報入力シート'!X131="","",'(入力①) 基本情報入力シート'!X131)</f>
        <v/>
      </c>
      <c r="P110" s="599" t="str">
        <f>IF('(入力①) 基本情報入力シート'!Y131="","",'(入力①) 基本情報入力シート'!Y131)</f>
        <v/>
      </c>
      <c r="Q110" s="742"/>
      <c r="R110" s="770" t="str">
        <f>IF('(入力①) 基本情報入力シート'!Z131="","",'(入力①) 基本情報入力シート'!Z131)</f>
        <v/>
      </c>
      <c r="S110" s="779" t="str">
        <f>IF('(入力①) 基本情報入力シート'!AA131="","",'(入力①) 基本情報入力シート'!AA131)</f>
        <v/>
      </c>
      <c r="T110" s="726"/>
      <c r="U110" s="728" t="str">
        <f>IF(P110="","",VLOOKUP(P110,【参考】数式用2!$A$3:$C$36,3,FALSE))</f>
        <v/>
      </c>
      <c r="V110" s="603" t="s">
        <v>172</v>
      </c>
      <c r="W110" s="601"/>
      <c r="X110" s="600" t="s">
        <v>173</v>
      </c>
      <c r="Y110" s="601"/>
      <c r="Z110" s="602" t="s">
        <v>174</v>
      </c>
      <c r="AA110" s="601"/>
      <c r="AB110" s="603" t="s">
        <v>173</v>
      </c>
      <c r="AC110" s="601"/>
      <c r="AD110" s="603" t="s">
        <v>175</v>
      </c>
      <c r="AE110" s="604" t="s">
        <v>176</v>
      </c>
      <c r="AF110" s="605" t="str">
        <f t="shared" si="5"/>
        <v/>
      </c>
      <c r="AG110" s="606" t="s">
        <v>177</v>
      </c>
      <c r="AH110" s="607" t="str">
        <f t="shared" si="4"/>
        <v/>
      </c>
      <c r="AI110" s="772"/>
      <c r="AJ110" s="773"/>
      <c r="AK110" s="772"/>
      <c r="AL110" s="775"/>
    </row>
    <row r="111" spans="1:38" ht="36.75" customHeight="1" thickBot="1">
      <c r="A111" s="598">
        <f t="shared" si="6"/>
        <v>100</v>
      </c>
      <c r="B111" s="803" t="str">
        <f>IF('(入力①) 基本情報入力シート'!C132="","",'(入力①) 基本情報入力シート'!C132)</f>
        <v/>
      </c>
      <c r="C111" s="804" t="str">
        <f>IF('(入力①) 基本情報入力シート'!D132="","",'(入力①) 基本情報入力シート'!D132)</f>
        <v/>
      </c>
      <c r="D111" s="804" t="str">
        <f>IF('(入力①) 基本情報入力シート'!E132="","",'(入力①) 基本情報入力シート'!E132)</f>
        <v/>
      </c>
      <c r="E111" s="804" t="str">
        <f>IF('(入力①) 基本情報入力シート'!F132="","",'(入力①) 基本情報入力シート'!F132)</f>
        <v/>
      </c>
      <c r="F111" s="804" t="str">
        <f>IF('(入力①) 基本情報入力シート'!G132="","",'(入力①) 基本情報入力シート'!G132)</f>
        <v/>
      </c>
      <c r="G111" s="804" t="str">
        <f>IF('(入力①) 基本情報入力シート'!H132="","",'(入力①) 基本情報入力シート'!H132)</f>
        <v/>
      </c>
      <c r="H111" s="804" t="str">
        <f>IF('(入力①) 基本情報入力シート'!I132="","",'(入力①) 基本情報入力シート'!I132)</f>
        <v/>
      </c>
      <c r="I111" s="804" t="str">
        <f>IF('(入力①) 基本情報入力シート'!J132="","",'(入力①) 基本情報入力シート'!J132)</f>
        <v/>
      </c>
      <c r="J111" s="804" t="str">
        <f>IF('(入力①) 基本情報入力シート'!K132="","",'(入力①) 基本情報入力シート'!K132)</f>
        <v/>
      </c>
      <c r="K111" s="805" t="str">
        <f>IF('(入力①) 基本情報入力シート'!L132="","",'(入力①) 基本情報入力シート'!L132)</f>
        <v/>
      </c>
      <c r="L111" s="806" t="str">
        <f>IF('(入力①) 基本情報入力シート'!M132="","",'(入力①) 基本情報入力シート'!M132)</f>
        <v/>
      </c>
      <c r="M111" s="806" t="str">
        <f>IF('(入力①) 基本情報入力シート'!R132="","",'(入力①) 基本情報入力シート'!R132)</f>
        <v/>
      </c>
      <c r="N111" s="806" t="str">
        <f>IF('(入力①) 基本情報入力シート'!W132="","",'(入力①) 基本情報入力シート'!W132)</f>
        <v/>
      </c>
      <c r="O111" s="598" t="str">
        <f>IF('(入力①) 基本情報入力シート'!X132="","",'(入力①) 基本情報入力シート'!X132)</f>
        <v/>
      </c>
      <c r="P111" s="599" t="str">
        <f>IF('(入力①) 基本情報入力シート'!Y132="","",'(入力①) 基本情報入力シート'!Y132)</f>
        <v/>
      </c>
      <c r="Q111" s="742"/>
      <c r="R111" s="770" t="str">
        <f>IF('(入力①) 基本情報入力シート'!Z132="","",'(入力①) 基本情報入力シート'!Z132)</f>
        <v/>
      </c>
      <c r="S111" s="779" t="str">
        <f>IF('(入力①) 基本情報入力シート'!AA132="","",'(入力①) 基本情報入力シート'!AA132)</f>
        <v/>
      </c>
      <c r="T111" s="729"/>
      <c r="U111" s="737" t="str">
        <f>IF(P111="","",VLOOKUP(P111,【参考】数式用2!$A$3:$C$36,3,FALSE))</f>
        <v/>
      </c>
      <c r="V111" s="719" t="s">
        <v>172</v>
      </c>
      <c r="W111" s="717"/>
      <c r="X111" s="716" t="s">
        <v>173</v>
      </c>
      <c r="Y111" s="717"/>
      <c r="Z111" s="718" t="s">
        <v>174</v>
      </c>
      <c r="AA111" s="717"/>
      <c r="AB111" s="719" t="s">
        <v>173</v>
      </c>
      <c r="AC111" s="717"/>
      <c r="AD111" s="719" t="s">
        <v>175</v>
      </c>
      <c r="AE111" s="720" t="s">
        <v>176</v>
      </c>
      <c r="AF111" s="605" t="str">
        <f t="shared" si="5"/>
        <v/>
      </c>
      <c r="AG111" s="721" t="s">
        <v>177</v>
      </c>
      <c r="AH111" s="715" t="str">
        <f t="shared" si="4"/>
        <v/>
      </c>
      <c r="AI111" s="776"/>
      <c r="AJ111" s="777"/>
      <c r="AK111" s="776"/>
      <c r="AL111" s="778"/>
    </row>
  </sheetData>
  <sheetProtection sheet="1" formatCells="0" formatColumns="0" formatRows="0" insertRows="0" deleteRows="0" autoFilter="0"/>
  <autoFilter ref="B11:AL111" xr:uid="{00000000-0009-0000-0000-000004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400-000000000000}"/>
    <dataValidation type="list" allowBlank="1" showInputMessage="1" showErrorMessage="1" sqref="T12:T111" xr:uid="{00000000-0002-0000-0400-000001000000}">
      <formula1>"新規,継続"</formula1>
    </dataValidation>
    <dataValidation type="list" imeMode="halfAlpha" allowBlank="1" showInputMessage="1" showErrorMessage="1" sqref="Q12:Q111" xr:uid="{00000000-0002-0000-04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BC233"/>
  <sheetViews>
    <sheetView tabSelected="1" zoomScale="85" zoomScaleNormal="85" zoomScaleSheetLayoutView="100" workbookViewId="0">
      <selection activeCell="AX111" sqref="AX1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52" width="9" style="46"/>
    <col min="53" max="54" width="9" style="816" hidden="1" customWidth="1"/>
    <col min="55" max="55" width="0" style="816" hidden="1" customWidth="1"/>
    <col min="56" max="16384" width="9" style="46"/>
  </cols>
  <sheetData>
    <row r="1" spans="1:55" ht="14.25" customHeight="1">
      <c r="A1" s="175" t="s">
        <v>178</v>
      </c>
      <c r="B1" s="176"/>
      <c r="C1" s="176"/>
      <c r="D1" s="176"/>
      <c r="E1" s="176"/>
      <c r="F1" s="176"/>
      <c r="G1" s="176"/>
      <c r="H1" s="176"/>
      <c r="I1" s="176"/>
      <c r="J1" s="176"/>
      <c r="K1" s="176"/>
      <c r="L1" s="176"/>
      <c r="M1" s="176"/>
      <c r="N1" s="176"/>
      <c r="O1" s="176"/>
      <c r="P1" s="176"/>
      <c r="Q1" s="176"/>
      <c r="R1" s="176"/>
      <c r="S1" s="176"/>
      <c r="T1" s="176"/>
      <c r="U1" s="176"/>
      <c r="V1" s="176"/>
      <c r="W1" s="176"/>
      <c r="X1" s="176"/>
      <c r="Y1" s="1165" t="s">
        <v>97</v>
      </c>
      <c r="Z1" s="1165"/>
      <c r="AA1" s="1165"/>
      <c r="AB1" s="1165"/>
      <c r="AC1" s="1165" t="str">
        <f>IF('(入力①) 基本情報入力シート'!C11="","",'(入力①) 基本情報入力シート'!C11)</f>
        <v>匝瑳市</v>
      </c>
      <c r="AD1" s="1165"/>
      <c r="AE1" s="1165"/>
      <c r="AF1" s="1165"/>
      <c r="AG1" s="1165"/>
      <c r="AH1" s="1165"/>
      <c r="AI1" s="1165"/>
      <c r="AJ1" s="1165"/>
    </row>
    <row r="2" spans="1:55" ht="14.25" customHeight="1">
      <c r="A2" s="176"/>
      <c r="B2" s="176"/>
      <c r="C2" s="176"/>
      <c r="D2" s="176"/>
      <c r="E2" s="176"/>
      <c r="F2" s="176"/>
      <c r="G2" s="176"/>
      <c r="H2" s="176"/>
      <c r="I2" s="176"/>
      <c r="J2" s="176"/>
      <c r="K2" s="176"/>
      <c r="L2" s="176"/>
      <c r="M2" s="176"/>
      <c r="N2" s="176"/>
      <c r="O2" s="176"/>
      <c r="P2" s="176"/>
      <c r="Q2" s="176"/>
      <c r="R2" s="176"/>
      <c r="S2" s="176"/>
      <c r="T2" s="176"/>
      <c r="U2" s="176"/>
      <c r="V2" s="176"/>
      <c r="W2" s="176"/>
      <c r="X2" s="176"/>
      <c r="Y2" s="177"/>
      <c r="Z2" s="177"/>
      <c r="AA2" s="177"/>
      <c r="AB2" s="177"/>
      <c r="AC2" s="177"/>
      <c r="AD2" s="177"/>
      <c r="AE2" s="177"/>
      <c r="AF2" s="177"/>
      <c r="AG2" s="177"/>
      <c r="AH2" s="177"/>
      <c r="AI2" s="177"/>
      <c r="AJ2" s="178"/>
    </row>
    <row r="3" spans="1:55" ht="16.5" customHeight="1">
      <c r="A3" s="175"/>
      <c r="B3" s="1174" t="s">
        <v>367</v>
      </c>
      <c r="C3" s="1174"/>
      <c r="D3" s="1174"/>
      <c r="E3" s="1174"/>
      <c r="F3" s="1174"/>
      <c r="G3" s="1174"/>
      <c r="H3" s="1174"/>
      <c r="I3" s="1174"/>
      <c r="J3" s="1174"/>
      <c r="K3" s="1174"/>
      <c r="L3" s="1174"/>
      <c r="M3" s="1174"/>
      <c r="N3" s="1174"/>
      <c r="O3" s="1174"/>
      <c r="P3" s="1174"/>
      <c r="Q3" s="1174"/>
      <c r="R3" s="1174"/>
      <c r="S3" s="1174"/>
      <c r="T3" s="1174"/>
      <c r="U3" s="1174"/>
      <c r="V3" s="1174"/>
      <c r="W3" s="1174"/>
      <c r="X3" s="1174"/>
      <c r="Y3" s="1174"/>
      <c r="Z3" s="1174"/>
      <c r="AA3" s="1174"/>
      <c r="AB3" s="1174"/>
      <c r="AC3" s="1174"/>
      <c r="AD3" s="1174"/>
      <c r="AE3" s="1174"/>
      <c r="AF3" s="1174"/>
      <c r="AG3" s="1174"/>
      <c r="AH3" s="1174"/>
      <c r="AI3" s="1174"/>
      <c r="AJ3" s="1174"/>
      <c r="AK3" s="1174"/>
    </row>
    <row r="4" spans="1:55" ht="16.5" customHeight="1">
      <c r="A4" s="176"/>
      <c r="B4" s="179"/>
      <c r="C4" s="179"/>
      <c r="D4" s="179"/>
      <c r="E4" s="179"/>
      <c r="F4" s="179"/>
      <c r="G4" s="179"/>
      <c r="H4" s="179"/>
      <c r="I4" s="179"/>
      <c r="J4" s="179"/>
      <c r="K4" s="179"/>
      <c r="L4" s="179"/>
      <c r="M4" s="179"/>
      <c r="N4" s="179"/>
      <c r="O4" s="179"/>
      <c r="P4" s="179"/>
      <c r="Q4" s="179"/>
      <c r="R4" s="179"/>
      <c r="S4" s="179"/>
      <c r="T4" s="179"/>
      <c r="U4" s="617" t="s">
        <v>368</v>
      </c>
      <c r="V4" s="1175">
        <v>4</v>
      </c>
      <c r="W4" s="1175"/>
      <c r="X4" s="676" t="s">
        <v>19</v>
      </c>
      <c r="Y4" s="676"/>
      <c r="Z4" s="179"/>
      <c r="AA4" s="179"/>
      <c r="AB4" s="179"/>
      <c r="AC4" s="638"/>
      <c r="AD4" s="176"/>
      <c r="AE4" s="176"/>
      <c r="AF4" s="639"/>
      <c r="AG4" s="179"/>
      <c r="AH4" s="179"/>
      <c r="AI4" s="179"/>
      <c r="AJ4" s="180"/>
    </row>
    <row r="5" spans="1:55" ht="6" customHeigh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8"/>
    </row>
    <row r="6" spans="1:55" ht="15" customHeight="1">
      <c r="A6" s="181" t="s">
        <v>180</v>
      </c>
      <c r="B6" s="176"/>
      <c r="C6" s="176"/>
      <c r="D6" s="176"/>
      <c r="E6" s="176"/>
      <c r="F6" s="176"/>
      <c r="G6" s="176"/>
      <c r="H6" s="176"/>
      <c r="I6" s="176"/>
      <c r="J6" s="176"/>
      <c r="K6" s="176"/>
      <c r="L6" s="176"/>
      <c r="M6" s="176"/>
      <c r="N6" s="176"/>
      <c r="O6" s="176"/>
      <c r="P6" s="176"/>
      <c r="Q6" s="176"/>
      <c r="R6" s="177"/>
      <c r="S6" s="177"/>
      <c r="T6" s="177"/>
      <c r="U6" s="177"/>
      <c r="V6" s="177"/>
      <c r="W6" s="177"/>
      <c r="X6" s="177"/>
      <c r="Y6" s="177"/>
      <c r="Z6" s="177"/>
      <c r="AA6" s="182"/>
      <c r="AB6" s="182"/>
      <c r="AC6" s="183"/>
      <c r="AD6" s="183"/>
      <c r="AE6" s="183"/>
      <c r="AF6" s="183"/>
      <c r="AG6" s="183"/>
      <c r="AH6" s="183"/>
      <c r="AI6" s="183"/>
      <c r="AJ6" s="184"/>
    </row>
    <row r="7" spans="1:55" ht="6" customHeight="1">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8"/>
    </row>
    <row r="8" spans="1:55" s="49" customFormat="1" ht="13.5" customHeight="1">
      <c r="A8" s="1254" t="s">
        <v>142</v>
      </c>
      <c r="B8" s="1255"/>
      <c r="C8" s="1255"/>
      <c r="D8" s="1255"/>
      <c r="E8" s="1255"/>
      <c r="F8" s="1256"/>
      <c r="G8" s="1257" t="str">
        <f>IF('(入力①) 基本情報入力シート'!M15="","",'(入力①) 基本情報入力シート'!M15)</f>
        <v/>
      </c>
      <c r="H8" s="1257"/>
      <c r="I8" s="1257"/>
      <c r="J8" s="1257"/>
      <c r="K8" s="1257"/>
      <c r="L8" s="1257"/>
      <c r="M8" s="1257"/>
      <c r="N8" s="1257"/>
      <c r="O8" s="1257"/>
      <c r="P8" s="1257"/>
      <c r="Q8" s="1257"/>
      <c r="R8" s="1257"/>
      <c r="S8" s="1257"/>
      <c r="T8" s="1257"/>
      <c r="U8" s="1257"/>
      <c r="V8" s="1257"/>
      <c r="W8" s="1257"/>
      <c r="X8" s="1257"/>
      <c r="Y8" s="1257"/>
      <c r="Z8" s="1257"/>
      <c r="AA8" s="1257"/>
      <c r="AB8" s="1257"/>
      <c r="AC8" s="1257"/>
      <c r="AD8" s="1257"/>
      <c r="AE8" s="1257"/>
      <c r="AF8" s="1257"/>
      <c r="AG8" s="1257"/>
      <c r="AH8" s="1257"/>
      <c r="AI8" s="1257"/>
      <c r="AJ8" s="1258"/>
      <c r="BA8" s="815"/>
      <c r="BB8" s="815"/>
      <c r="BC8" s="815"/>
    </row>
    <row r="9" spans="1:55" s="49" customFormat="1" ht="25.5" customHeight="1">
      <c r="A9" s="1281" t="s">
        <v>141</v>
      </c>
      <c r="B9" s="1282"/>
      <c r="C9" s="1282"/>
      <c r="D9" s="1282"/>
      <c r="E9" s="1282"/>
      <c r="F9" s="1283"/>
      <c r="G9" s="1259" t="str">
        <f>IF('(入力①) 基本情報入力シート'!M16="","",'(入力①) 基本情報入力シート'!M16)</f>
        <v/>
      </c>
      <c r="H9" s="1259"/>
      <c r="I9" s="1259"/>
      <c r="J9" s="1259"/>
      <c r="K9" s="1259"/>
      <c r="L9" s="1259"/>
      <c r="M9" s="1259"/>
      <c r="N9" s="1259"/>
      <c r="O9" s="1259"/>
      <c r="P9" s="1259"/>
      <c r="Q9" s="1259"/>
      <c r="R9" s="1259"/>
      <c r="S9" s="1259"/>
      <c r="T9" s="1259"/>
      <c r="U9" s="1259"/>
      <c r="V9" s="1259"/>
      <c r="W9" s="1259"/>
      <c r="X9" s="1259"/>
      <c r="Y9" s="1259"/>
      <c r="Z9" s="1259"/>
      <c r="AA9" s="1259"/>
      <c r="AB9" s="1259"/>
      <c r="AC9" s="1259"/>
      <c r="AD9" s="1259"/>
      <c r="AE9" s="1259"/>
      <c r="AF9" s="1259"/>
      <c r="AG9" s="1259"/>
      <c r="AH9" s="1259"/>
      <c r="AI9" s="1259"/>
      <c r="AJ9" s="1260"/>
      <c r="BA9" s="815"/>
      <c r="BB9" s="815"/>
      <c r="BC9" s="815"/>
    </row>
    <row r="10" spans="1:55" s="49" customFormat="1" ht="12.75" customHeight="1">
      <c r="A10" s="1271" t="s">
        <v>145</v>
      </c>
      <c r="B10" s="1272"/>
      <c r="C10" s="1272"/>
      <c r="D10" s="1272"/>
      <c r="E10" s="1272"/>
      <c r="F10" s="1273"/>
      <c r="G10" s="788" t="s">
        <v>8</v>
      </c>
      <c r="H10" s="1284" t="str">
        <f>IF('(入力①) 基本情報入力シート'!AC17="－","",'(入力①) 基本情報入力シート'!AC17)</f>
        <v/>
      </c>
      <c r="I10" s="1284"/>
      <c r="J10" s="1284"/>
      <c r="K10" s="1284"/>
      <c r="L10" s="1284"/>
      <c r="M10" s="789"/>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c r="BA10" s="815"/>
      <c r="BB10" s="815"/>
      <c r="BC10" s="815"/>
    </row>
    <row r="11" spans="1:55" s="49" customFormat="1" ht="16.5" customHeight="1">
      <c r="A11" s="1274"/>
      <c r="B11" s="1275"/>
      <c r="C11" s="1275"/>
      <c r="D11" s="1275"/>
      <c r="E11" s="1275"/>
      <c r="F11" s="1276"/>
      <c r="G11" s="1267" t="str">
        <f>IF('(入力①) 基本情報入力シート'!M18="","",'(入力①) 基本情報入力シート'!M18)</f>
        <v/>
      </c>
      <c r="H11" s="1268"/>
      <c r="I11" s="1268"/>
      <c r="J11" s="1268"/>
      <c r="K11" s="1268"/>
      <c r="L11" s="1268"/>
      <c r="M11" s="1268"/>
      <c r="N11" s="1268"/>
      <c r="O11" s="1268"/>
      <c r="P11" s="1268"/>
      <c r="Q11" s="1268"/>
      <c r="R11" s="1268"/>
      <c r="S11" s="1268"/>
      <c r="T11" s="1268"/>
      <c r="U11" s="1268"/>
      <c r="V11" s="1268"/>
      <c r="W11" s="1268"/>
      <c r="X11" s="1268"/>
      <c r="Y11" s="1268"/>
      <c r="Z11" s="1268"/>
      <c r="AA11" s="1268"/>
      <c r="AB11" s="1268"/>
      <c r="AC11" s="1268"/>
      <c r="AD11" s="1268"/>
      <c r="AE11" s="1268"/>
      <c r="AF11" s="1268"/>
      <c r="AG11" s="1268"/>
      <c r="AH11" s="1268"/>
      <c r="AI11" s="1268"/>
      <c r="AJ11" s="1269"/>
      <c r="BA11" s="815"/>
      <c r="BB11" s="815"/>
      <c r="BC11" s="815"/>
    </row>
    <row r="12" spans="1:55" s="49" customFormat="1" ht="16.5" customHeight="1">
      <c r="A12" s="1274"/>
      <c r="B12" s="1275"/>
      <c r="C12" s="1275"/>
      <c r="D12" s="1275"/>
      <c r="E12" s="1275"/>
      <c r="F12" s="1276"/>
      <c r="G12" s="1270" t="str">
        <f>IF('(入力①) 基本情報入力シート'!M19="","",'(入力①) 基本情報入力シート'!M19)</f>
        <v/>
      </c>
      <c r="H12" s="1265"/>
      <c r="I12" s="1265"/>
      <c r="J12" s="1265"/>
      <c r="K12" s="1265"/>
      <c r="L12" s="1265"/>
      <c r="M12" s="1265"/>
      <c r="N12" s="1265"/>
      <c r="O12" s="1265"/>
      <c r="P12" s="1265"/>
      <c r="Q12" s="1265"/>
      <c r="R12" s="1265"/>
      <c r="S12" s="1265"/>
      <c r="T12" s="1265"/>
      <c r="U12" s="1265"/>
      <c r="V12" s="1265"/>
      <c r="W12" s="1265"/>
      <c r="X12" s="1265"/>
      <c r="Y12" s="1265"/>
      <c r="Z12" s="1265"/>
      <c r="AA12" s="1265"/>
      <c r="AB12" s="1265"/>
      <c r="AC12" s="1265"/>
      <c r="AD12" s="1265"/>
      <c r="AE12" s="1265"/>
      <c r="AF12" s="1265"/>
      <c r="AG12" s="1265"/>
      <c r="AH12" s="1265"/>
      <c r="AI12" s="1265"/>
      <c r="AJ12" s="1266"/>
      <c r="BA12" s="815"/>
      <c r="BB12" s="815"/>
      <c r="BC12" s="815"/>
    </row>
    <row r="13" spans="1:55" s="49" customFormat="1" ht="12">
      <c r="A13" s="1277" t="s">
        <v>142</v>
      </c>
      <c r="B13" s="1278"/>
      <c r="C13" s="1278"/>
      <c r="D13" s="1278"/>
      <c r="E13" s="1278"/>
      <c r="F13" s="1279"/>
      <c r="G13" s="1257" t="str">
        <f>IF('(入力①) 基本情報入力シート'!M22="","",'(入力①) 基本情報入力シート'!M22)</f>
        <v/>
      </c>
      <c r="H13" s="1257"/>
      <c r="I13" s="1257"/>
      <c r="J13" s="1257"/>
      <c r="K13" s="1257"/>
      <c r="L13" s="1257"/>
      <c r="M13" s="1257"/>
      <c r="N13" s="1257"/>
      <c r="O13" s="1257"/>
      <c r="P13" s="1257"/>
      <c r="Q13" s="1257"/>
      <c r="R13" s="1257"/>
      <c r="S13" s="1257"/>
      <c r="T13" s="1257"/>
      <c r="U13" s="1257"/>
      <c r="V13" s="1257"/>
      <c r="W13" s="1257"/>
      <c r="X13" s="1257"/>
      <c r="Y13" s="1257"/>
      <c r="Z13" s="1257"/>
      <c r="AA13" s="1257"/>
      <c r="AB13" s="1257"/>
      <c r="AC13" s="1257"/>
      <c r="AD13" s="1257"/>
      <c r="AE13" s="1257"/>
      <c r="AF13" s="1257"/>
      <c r="AG13" s="1257"/>
      <c r="AH13" s="1257"/>
      <c r="AI13" s="1257"/>
      <c r="AJ13" s="1258"/>
      <c r="BA13" s="815"/>
      <c r="BB13" s="815"/>
      <c r="BC13" s="815"/>
    </row>
    <row r="14" spans="1:55" s="49" customFormat="1" ht="25.5" customHeight="1">
      <c r="A14" s="1274" t="s">
        <v>140</v>
      </c>
      <c r="B14" s="1275"/>
      <c r="C14" s="1275"/>
      <c r="D14" s="1275"/>
      <c r="E14" s="1275"/>
      <c r="F14" s="1276"/>
      <c r="G14" s="1265" t="str">
        <f>IF('(入力①) 基本情報入力シート'!M23="","",'(入力①) 基本情報入力シート'!M23)</f>
        <v/>
      </c>
      <c r="H14" s="1265"/>
      <c r="I14" s="1265"/>
      <c r="J14" s="1265"/>
      <c r="K14" s="1265"/>
      <c r="L14" s="1265"/>
      <c r="M14" s="1265"/>
      <c r="N14" s="1265"/>
      <c r="O14" s="1265"/>
      <c r="P14" s="1265"/>
      <c r="Q14" s="1265"/>
      <c r="R14" s="1265"/>
      <c r="S14" s="1265"/>
      <c r="T14" s="1265"/>
      <c r="U14" s="1265"/>
      <c r="V14" s="1265"/>
      <c r="W14" s="1265"/>
      <c r="X14" s="1265"/>
      <c r="Y14" s="1265"/>
      <c r="Z14" s="1265"/>
      <c r="AA14" s="1265"/>
      <c r="AB14" s="1265"/>
      <c r="AC14" s="1265"/>
      <c r="AD14" s="1265"/>
      <c r="AE14" s="1265"/>
      <c r="AF14" s="1265"/>
      <c r="AG14" s="1265"/>
      <c r="AH14" s="1265"/>
      <c r="AI14" s="1265"/>
      <c r="AJ14" s="1266"/>
      <c r="BA14" s="815"/>
      <c r="BB14" s="815"/>
      <c r="BC14" s="815"/>
    </row>
    <row r="15" spans="1:55" s="49" customFormat="1" ht="15" customHeight="1">
      <c r="A15" s="1262" t="s">
        <v>144</v>
      </c>
      <c r="B15" s="1262"/>
      <c r="C15" s="1262"/>
      <c r="D15" s="1262"/>
      <c r="E15" s="1262"/>
      <c r="F15" s="1262"/>
      <c r="G15" s="1280" t="s">
        <v>0</v>
      </c>
      <c r="H15" s="1261"/>
      <c r="I15" s="1261"/>
      <c r="J15" s="1261"/>
      <c r="K15" s="1263" t="str">
        <f>IF('(入力①) 基本情報入力シート'!M24="","",'(入力①) 基本情報入力シート'!M24)</f>
        <v/>
      </c>
      <c r="L15" s="1263"/>
      <c r="M15" s="1263"/>
      <c r="N15" s="1263"/>
      <c r="O15" s="1263"/>
      <c r="P15" s="1261" t="s">
        <v>1</v>
      </c>
      <c r="Q15" s="1261"/>
      <c r="R15" s="1261"/>
      <c r="S15" s="1261"/>
      <c r="T15" s="1263" t="str">
        <f>IF('(入力①) 基本情報入力シート'!M25="","",'(入力①) 基本情報入力シート'!M25)</f>
        <v/>
      </c>
      <c r="U15" s="1263"/>
      <c r="V15" s="1263"/>
      <c r="W15" s="1263"/>
      <c r="X15" s="1263"/>
      <c r="Y15" s="1261" t="s">
        <v>143</v>
      </c>
      <c r="Z15" s="1261"/>
      <c r="AA15" s="1261"/>
      <c r="AB15" s="1261"/>
      <c r="AC15" s="1264" t="str">
        <f>IF('(入力①) 基本情報入力シート'!M26="","",'(入力①) 基本情報入力シート'!M26)</f>
        <v/>
      </c>
      <c r="AD15" s="1264"/>
      <c r="AE15" s="1264"/>
      <c r="AF15" s="1264"/>
      <c r="AG15" s="1264"/>
      <c r="AH15" s="1264"/>
      <c r="AI15" s="1264"/>
      <c r="AJ15" s="1264"/>
      <c r="AK15" s="50"/>
      <c r="AT15" s="51"/>
      <c r="BA15" s="815"/>
      <c r="BB15" s="815"/>
      <c r="BC15" s="815"/>
    </row>
    <row r="16" spans="1:55" s="49" customFormat="1" ht="12.75" thickBot="1">
      <c r="A16" s="186"/>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7"/>
      <c r="AK16" s="50"/>
      <c r="AT16" s="51"/>
      <c r="BA16" s="815"/>
      <c r="BB16" s="815"/>
      <c r="BC16" s="815"/>
    </row>
    <row r="17" spans="1:55" s="49" customFormat="1" ht="3.75" customHeight="1">
      <c r="A17" s="188"/>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635"/>
      <c r="AK17" s="635"/>
      <c r="AL17" s="647"/>
      <c r="AU17" s="51"/>
      <c r="BA17" s="815"/>
      <c r="BB17" s="815"/>
      <c r="BC17" s="815"/>
    </row>
    <row r="18" spans="1:55" s="49" customFormat="1" ht="18" customHeight="1" thickBot="1">
      <c r="A18" s="190" t="s">
        <v>455</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636"/>
      <c r="AK18" s="636"/>
      <c r="AL18" s="648"/>
      <c r="AU18" s="51"/>
      <c r="BA18" s="815"/>
      <c r="BB18" s="815"/>
      <c r="BC18" s="815"/>
    </row>
    <row r="19" spans="1:55" ht="18" customHeight="1" thickBot="1">
      <c r="A19" s="191"/>
      <c r="B19" s="807" t="s">
        <v>515</v>
      </c>
      <c r="C19" s="630" t="s">
        <v>362</v>
      </c>
      <c r="D19" s="192"/>
      <c r="E19" s="193"/>
      <c r="F19" s="193"/>
      <c r="G19" s="193"/>
      <c r="H19" s="193"/>
      <c r="I19" s="193"/>
      <c r="J19" s="193"/>
      <c r="K19" s="193"/>
      <c r="L19" s="808" t="s">
        <v>515</v>
      </c>
      <c r="M19" s="631" t="s">
        <v>361</v>
      </c>
      <c r="N19" s="194"/>
      <c r="O19" s="195"/>
      <c r="P19" s="196"/>
      <c r="Q19" s="196"/>
      <c r="R19" s="196"/>
      <c r="S19" s="196"/>
      <c r="T19" s="196"/>
      <c r="U19" s="196"/>
      <c r="V19" s="196"/>
      <c r="W19" s="809" t="s">
        <v>516</v>
      </c>
      <c r="X19" s="634" t="s">
        <v>363</v>
      </c>
      <c r="Y19" s="632"/>
      <c r="Z19" s="632"/>
      <c r="AA19" s="633"/>
      <c r="AB19" s="632"/>
      <c r="AC19" s="632"/>
      <c r="AD19" s="632"/>
      <c r="AE19" s="632"/>
      <c r="AF19" s="632"/>
      <c r="AG19" s="632"/>
      <c r="AH19" s="632"/>
      <c r="AI19" s="632"/>
      <c r="AJ19" s="632"/>
      <c r="AK19" s="650"/>
      <c r="AL19" s="648"/>
      <c r="AU19" s="52"/>
    </row>
    <row r="20" spans="1:55" ht="33.75" customHeight="1">
      <c r="A20" s="191"/>
      <c r="B20" s="1292" t="s">
        <v>471</v>
      </c>
      <c r="C20" s="1219"/>
      <c r="D20" s="1219"/>
      <c r="E20" s="1219"/>
      <c r="F20" s="1219"/>
      <c r="G20" s="1219"/>
      <c r="H20" s="1219"/>
      <c r="I20" s="1219"/>
      <c r="J20" s="1219"/>
      <c r="K20" s="1219"/>
      <c r="L20" s="1292"/>
      <c r="M20" s="1219"/>
      <c r="N20" s="1219"/>
      <c r="O20" s="1219"/>
      <c r="P20" s="1219"/>
      <c r="Q20" s="1219"/>
      <c r="R20" s="1219"/>
      <c r="S20" s="1219"/>
      <c r="T20" s="1219"/>
      <c r="U20" s="1219"/>
      <c r="V20" s="1219"/>
      <c r="W20" s="1292"/>
      <c r="X20" s="1219"/>
      <c r="Y20" s="1219"/>
      <c r="Z20" s="1219"/>
      <c r="AA20" s="1219"/>
      <c r="AB20" s="1219"/>
      <c r="AC20" s="1219"/>
      <c r="AD20" s="1219"/>
      <c r="AE20" s="1219"/>
      <c r="AF20" s="1219"/>
      <c r="AG20" s="1219"/>
      <c r="AH20" s="1219"/>
      <c r="AI20" s="1219"/>
      <c r="AJ20" s="1219"/>
      <c r="AK20" s="1219"/>
      <c r="AL20" s="725"/>
      <c r="AU20" s="52"/>
    </row>
    <row r="21" spans="1:55" ht="3.75" customHeight="1" thickBot="1">
      <c r="A21" s="197"/>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637"/>
      <c r="AK21" s="637"/>
      <c r="AL21" s="649"/>
      <c r="AU21" s="52"/>
    </row>
    <row r="22" spans="1:55" ht="7.5" customHeight="1">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8"/>
      <c r="AK22" s="47"/>
      <c r="AT22" s="52"/>
    </row>
    <row r="23" spans="1:55" ht="15" customHeight="1">
      <c r="A23" s="199" t="s">
        <v>181</v>
      </c>
      <c r="B23" s="176"/>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178"/>
      <c r="AK23" s="47"/>
      <c r="AT23" s="52"/>
    </row>
    <row r="24" spans="1:55" ht="15" customHeight="1">
      <c r="A24" s="176" t="s">
        <v>381</v>
      </c>
      <c r="B24" s="202"/>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178"/>
      <c r="AK24" s="47"/>
      <c r="AT24" s="52"/>
    </row>
    <row r="25" spans="1:55" ht="60" customHeight="1">
      <c r="A25" s="201"/>
      <c r="B25" s="1037" t="s">
        <v>426</v>
      </c>
      <c r="C25" s="1037"/>
      <c r="D25" s="1037"/>
      <c r="E25" s="1037"/>
      <c r="F25" s="1037"/>
      <c r="G25" s="1037"/>
      <c r="H25" s="1037"/>
      <c r="I25" s="1037"/>
      <c r="J25" s="1037"/>
      <c r="K25" s="1037"/>
      <c r="L25" s="1037"/>
      <c r="M25" s="1037"/>
      <c r="N25" s="1037"/>
      <c r="O25" s="1037"/>
      <c r="P25" s="1037"/>
      <c r="Q25" s="1037"/>
      <c r="R25" s="1037"/>
      <c r="S25" s="1037"/>
      <c r="T25" s="1037"/>
      <c r="U25" s="1037"/>
      <c r="V25" s="1037"/>
      <c r="W25" s="1037"/>
      <c r="X25" s="1037"/>
      <c r="Y25" s="1037"/>
      <c r="Z25" s="1037"/>
      <c r="AA25" s="1037"/>
      <c r="AB25" s="1037"/>
      <c r="AC25" s="1037"/>
      <c r="AD25" s="1037"/>
      <c r="AE25" s="1037"/>
      <c r="AF25" s="1037"/>
      <c r="AG25" s="1037"/>
      <c r="AH25" s="1037"/>
      <c r="AI25" s="1037"/>
      <c r="AJ25" s="1037"/>
      <c r="AK25" s="1037"/>
      <c r="AT25" s="52"/>
    </row>
    <row r="26" spans="1:55" ht="7.5" customHeight="1" thickBot="1">
      <c r="A26" s="176"/>
      <c r="B26" s="202"/>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178"/>
      <c r="AK26" s="47"/>
      <c r="AT26" s="52"/>
    </row>
    <row r="27" spans="1:55" ht="15" customHeight="1" thickBot="1">
      <c r="A27" s="1155"/>
      <c r="B27" s="1156"/>
      <c r="C27" s="1156"/>
      <c r="D27" s="1156"/>
      <c r="E27" s="1156"/>
      <c r="F27" s="1156"/>
      <c r="G27" s="1156"/>
      <c r="H27" s="1156"/>
      <c r="I27" s="1156"/>
      <c r="J27" s="1156"/>
      <c r="K27" s="1156"/>
      <c r="L27" s="1156"/>
      <c r="M27" s="1156"/>
      <c r="N27" s="1156"/>
      <c r="O27" s="1157"/>
      <c r="P27" s="1158" t="s">
        <v>372</v>
      </c>
      <c r="Q27" s="1159"/>
      <c r="R27" s="1159"/>
      <c r="S27" s="1159"/>
      <c r="T27" s="1159"/>
      <c r="U27" s="1160"/>
      <c r="V27" s="783" t="str">
        <f>IF(P28="","",IF(P29="","",IF(P29&gt;P28,"○","☓")))</f>
        <v/>
      </c>
      <c r="W27" s="1161" t="s">
        <v>373</v>
      </c>
      <c r="X27" s="1159"/>
      <c r="Y27" s="1159"/>
      <c r="Z27" s="1159"/>
      <c r="AA27" s="1159"/>
      <c r="AB27" s="1160"/>
      <c r="AC27" s="695" t="str">
        <f>IF(W28="","",IF(W29="","",IF(W29&gt;W28,"○","☓")))</f>
        <v/>
      </c>
      <c r="AD27" s="1161" t="s">
        <v>365</v>
      </c>
      <c r="AE27" s="1159"/>
      <c r="AF27" s="1159"/>
      <c r="AG27" s="1159"/>
      <c r="AH27" s="1159"/>
      <c r="AI27" s="1160"/>
      <c r="AJ27" s="695" t="str">
        <f>IF(AD28="","",IF(AD29="","",IF(AD29&gt;AD28,"○","☓")))</f>
        <v/>
      </c>
    </row>
    <row r="28" spans="1:55">
      <c r="A28" s="656" t="s">
        <v>10</v>
      </c>
      <c r="B28" s="1162" t="s">
        <v>369</v>
      </c>
      <c r="C28" s="1162"/>
      <c r="D28" s="1163">
        <f>IF(V4=0,"",V4)</f>
        <v>4</v>
      </c>
      <c r="E28" s="1163"/>
      <c r="F28" s="661" t="s">
        <v>371</v>
      </c>
      <c r="G28" s="663"/>
      <c r="H28" s="663"/>
      <c r="I28" s="663"/>
      <c r="J28" s="663"/>
      <c r="K28" s="663"/>
      <c r="L28" s="663"/>
      <c r="M28" s="663"/>
      <c r="N28" s="663"/>
      <c r="O28" s="664"/>
      <c r="P28" s="1043" t="str">
        <f>IF('(入力②-1)別紙様式2-2 個表_処遇'!O5="","",'(入力②-1)別紙様式2-2 個表_処遇'!O5)</f>
        <v/>
      </c>
      <c r="Q28" s="1044"/>
      <c r="R28" s="1044"/>
      <c r="S28" s="1044"/>
      <c r="T28" s="1044"/>
      <c r="U28" s="1044"/>
      <c r="V28" s="755" t="s">
        <v>2</v>
      </c>
      <c r="W28" s="1045" t="str">
        <f>IF('(入力②‐2)別紙様式2-3 個表_特定'!O5="","",'(入力②‐2)別紙様式2-3 個表_特定'!O5)</f>
        <v/>
      </c>
      <c r="X28" s="1046"/>
      <c r="Y28" s="1046"/>
      <c r="Z28" s="1046"/>
      <c r="AA28" s="1046"/>
      <c r="AB28" s="1046"/>
      <c r="AC28" s="755" t="s">
        <v>2</v>
      </c>
      <c r="AD28" s="1045" t="str">
        <f>IF('(入力②-3)別紙様式2-4 個表_ベースアップ'!O5="","",'(入力②-3)別紙様式2-4 個表_ベースアップ'!O5)</f>
        <v/>
      </c>
      <c r="AE28" s="1046"/>
      <c r="AF28" s="1046"/>
      <c r="AG28" s="1046"/>
      <c r="AH28" s="1046"/>
      <c r="AI28" s="1046"/>
      <c r="AJ28" s="759" t="s">
        <v>2</v>
      </c>
      <c r="AL28" s="50"/>
    </row>
    <row r="29" spans="1:55" ht="22.5" customHeight="1">
      <c r="A29" s="653" t="s">
        <v>11</v>
      </c>
      <c r="B29" s="1068" t="s">
        <v>380</v>
      </c>
      <c r="C29" s="1069"/>
      <c r="D29" s="1069"/>
      <c r="E29" s="1069"/>
      <c r="F29" s="1069"/>
      <c r="G29" s="1069"/>
      <c r="H29" s="1069"/>
      <c r="I29" s="1069"/>
      <c r="J29" s="1069"/>
      <c r="K29" s="1069"/>
      <c r="L29" s="1069"/>
      <c r="M29" s="1069"/>
      <c r="N29" s="1069"/>
      <c r="O29" s="1070"/>
      <c r="P29" s="1071" t="str">
        <f>IFERROR(P30-P31,"")</f>
        <v/>
      </c>
      <c r="Q29" s="1072"/>
      <c r="R29" s="1072"/>
      <c r="S29" s="1072"/>
      <c r="T29" s="1072"/>
      <c r="U29" s="1072"/>
      <c r="V29" s="756" t="s">
        <v>2</v>
      </c>
      <c r="W29" s="1073" t="str">
        <f>IFERROR(W30-W31,"")</f>
        <v/>
      </c>
      <c r="X29" s="1074"/>
      <c r="Y29" s="1074"/>
      <c r="Z29" s="1074"/>
      <c r="AA29" s="1074"/>
      <c r="AB29" s="1074"/>
      <c r="AC29" s="756" t="s">
        <v>2</v>
      </c>
      <c r="AD29" s="1073" t="str">
        <f>IFERROR(AD30-AD31,"")</f>
        <v/>
      </c>
      <c r="AE29" s="1074"/>
      <c r="AF29" s="1074"/>
      <c r="AG29" s="1074"/>
      <c r="AH29" s="1074"/>
      <c r="AI29" s="1074"/>
      <c r="AJ29" s="760" t="s">
        <v>2</v>
      </c>
    </row>
    <row r="30" spans="1:55" ht="22.5" customHeight="1">
      <c r="A30" s="654"/>
      <c r="B30" s="1040" t="s">
        <v>416</v>
      </c>
      <c r="C30" s="1075"/>
      <c r="D30" s="1075"/>
      <c r="E30" s="1075"/>
      <c r="F30" s="1075"/>
      <c r="G30" s="1075"/>
      <c r="H30" s="1075"/>
      <c r="I30" s="1075"/>
      <c r="J30" s="1075"/>
      <c r="K30" s="1075"/>
      <c r="L30" s="1075"/>
      <c r="M30" s="1075"/>
      <c r="N30" s="1075"/>
      <c r="O30" s="1076"/>
      <c r="P30" s="1077"/>
      <c r="Q30" s="1078"/>
      <c r="R30" s="1078"/>
      <c r="S30" s="1078"/>
      <c r="T30" s="1078"/>
      <c r="U30" s="1078"/>
      <c r="V30" s="757" t="s">
        <v>2</v>
      </c>
      <c r="W30" s="1079"/>
      <c r="X30" s="1080"/>
      <c r="Y30" s="1080"/>
      <c r="Z30" s="1080"/>
      <c r="AA30" s="1080"/>
      <c r="AB30" s="1080"/>
      <c r="AC30" s="780" t="s">
        <v>2</v>
      </c>
      <c r="AD30" s="1081"/>
      <c r="AE30" s="1082"/>
      <c r="AF30" s="1082"/>
      <c r="AG30" s="1082"/>
      <c r="AH30" s="1082"/>
      <c r="AI30" s="1082"/>
      <c r="AJ30" s="761" t="s">
        <v>2</v>
      </c>
    </row>
    <row r="31" spans="1:55" ht="33.75" customHeight="1">
      <c r="A31" s="654"/>
      <c r="B31" s="1040" t="s">
        <v>389</v>
      </c>
      <c r="C31" s="1041"/>
      <c r="D31" s="1041"/>
      <c r="E31" s="1041"/>
      <c r="F31" s="1041"/>
      <c r="G31" s="1041"/>
      <c r="H31" s="1041"/>
      <c r="I31" s="1041"/>
      <c r="J31" s="1041"/>
      <c r="K31" s="1041"/>
      <c r="L31" s="1041"/>
      <c r="M31" s="1041"/>
      <c r="N31" s="1041"/>
      <c r="O31" s="1042"/>
      <c r="P31" s="1043" t="str">
        <f>IF((P32-P33-P34-P35-P36)=0,"",(P32-P33-P34-P35-P36))</f>
        <v/>
      </c>
      <c r="Q31" s="1044"/>
      <c r="R31" s="1044"/>
      <c r="S31" s="1044"/>
      <c r="T31" s="1044"/>
      <c r="U31" s="1044"/>
      <c r="V31" s="758" t="s">
        <v>2</v>
      </c>
      <c r="W31" s="1045" t="str">
        <f>IF((W32-W33-W34-W35-W36)=0,"",(W32-W33-W34-W35-W36))</f>
        <v/>
      </c>
      <c r="X31" s="1046"/>
      <c r="Y31" s="1046"/>
      <c r="Z31" s="1046"/>
      <c r="AA31" s="1046"/>
      <c r="AB31" s="1046"/>
      <c r="AC31" s="758" t="s">
        <v>2</v>
      </c>
      <c r="AD31" s="1045" t="str">
        <f>IF((AD32-AD33-AD34-AD35-AD36)=0,"",(AD32-AD33-AD34-AD35-AD36))</f>
        <v/>
      </c>
      <c r="AE31" s="1046"/>
      <c r="AF31" s="1046"/>
      <c r="AG31" s="1046"/>
      <c r="AH31" s="1046"/>
      <c r="AI31" s="1046"/>
      <c r="AJ31" s="762" t="s">
        <v>2</v>
      </c>
    </row>
    <row r="32" spans="1:55" ht="15" customHeight="1">
      <c r="A32" s="654"/>
      <c r="B32" s="1047"/>
      <c r="C32" s="670" t="s">
        <v>366</v>
      </c>
      <c r="D32" s="671"/>
      <c r="E32" s="671"/>
      <c r="F32" s="671"/>
      <c r="G32" s="671"/>
      <c r="H32" s="671"/>
      <c r="I32" s="671"/>
      <c r="J32" s="671"/>
      <c r="K32" s="671"/>
      <c r="L32" s="671"/>
      <c r="M32" s="671"/>
      <c r="N32" s="671"/>
      <c r="O32" s="669"/>
      <c r="P32" s="1049"/>
      <c r="Q32" s="1050"/>
      <c r="R32" s="1050"/>
      <c r="S32" s="1050"/>
      <c r="T32" s="1050"/>
      <c r="U32" s="1050"/>
      <c r="V32" s="781" t="s">
        <v>2</v>
      </c>
      <c r="W32" s="1051"/>
      <c r="X32" s="1052"/>
      <c r="Y32" s="1052"/>
      <c r="Z32" s="1052"/>
      <c r="AA32" s="1052"/>
      <c r="AB32" s="1052"/>
      <c r="AC32" s="781" t="s">
        <v>2</v>
      </c>
      <c r="AD32" s="1053"/>
      <c r="AE32" s="1054"/>
      <c r="AF32" s="1054"/>
      <c r="AG32" s="1054"/>
      <c r="AH32" s="1054"/>
      <c r="AI32" s="1054"/>
      <c r="AJ32" s="763" t="s">
        <v>2</v>
      </c>
      <c r="AL32" s="50"/>
    </row>
    <row r="33" spans="1:38" ht="15" customHeight="1">
      <c r="A33" s="654"/>
      <c r="B33" s="1047"/>
      <c r="C33" s="665" t="s">
        <v>377</v>
      </c>
      <c r="D33" s="666"/>
      <c r="E33" s="666"/>
      <c r="F33" s="666"/>
      <c r="G33" s="666"/>
      <c r="H33" s="666"/>
      <c r="I33" s="666"/>
      <c r="J33" s="666"/>
      <c r="K33" s="666"/>
      <c r="L33" s="666"/>
      <c r="M33" s="666"/>
      <c r="N33" s="666"/>
      <c r="O33" s="667"/>
      <c r="P33" s="1049"/>
      <c r="Q33" s="1050"/>
      <c r="R33" s="1050"/>
      <c r="S33" s="1050"/>
      <c r="T33" s="1050"/>
      <c r="U33" s="1050"/>
      <c r="V33" s="781" t="s">
        <v>2</v>
      </c>
      <c r="W33" s="1051"/>
      <c r="X33" s="1052"/>
      <c r="Y33" s="1052"/>
      <c r="Z33" s="1052"/>
      <c r="AA33" s="1052"/>
      <c r="AB33" s="1052"/>
      <c r="AC33" s="781" t="s">
        <v>2</v>
      </c>
      <c r="AD33" s="1053"/>
      <c r="AE33" s="1054"/>
      <c r="AF33" s="1054"/>
      <c r="AG33" s="1054"/>
      <c r="AH33" s="1054"/>
      <c r="AI33" s="1054"/>
      <c r="AJ33" s="763" t="s">
        <v>2</v>
      </c>
      <c r="AL33" s="50"/>
    </row>
    <row r="34" spans="1:38" ht="15" customHeight="1">
      <c r="A34" s="654"/>
      <c r="B34" s="1047"/>
      <c r="C34" s="670" t="s">
        <v>379</v>
      </c>
      <c r="D34" s="671"/>
      <c r="E34" s="671"/>
      <c r="F34" s="671"/>
      <c r="G34" s="671"/>
      <c r="H34" s="671"/>
      <c r="I34" s="671"/>
      <c r="J34" s="671"/>
      <c r="K34" s="671"/>
      <c r="L34" s="671"/>
      <c r="M34" s="671"/>
      <c r="N34" s="671"/>
      <c r="O34" s="669"/>
      <c r="P34" s="1049"/>
      <c r="Q34" s="1050"/>
      <c r="R34" s="1050"/>
      <c r="S34" s="1050"/>
      <c r="T34" s="1050"/>
      <c r="U34" s="1050"/>
      <c r="V34" s="781" t="s">
        <v>2</v>
      </c>
      <c r="W34" s="1051"/>
      <c r="X34" s="1052"/>
      <c r="Y34" s="1052"/>
      <c r="Z34" s="1052"/>
      <c r="AA34" s="1052"/>
      <c r="AB34" s="1052"/>
      <c r="AC34" s="781" t="s">
        <v>2</v>
      </c>
      <c r="AD34" s="1053"/>
      <c r="AE34" s="1054"/>
      <c r="AF34" s="1054"/>
      <c r="AG34" s="1054"/>
      <c r="AH34" s="1054"/>
      <c r="AI34" s="1054"/>
      <c r="AJ34" s="763" t="s">
        <v>2</v>
      </c>
      <c r="AL34" s="50"/>
    </row>
    <row r="35" spans="1:38" ht="22.5" customHeight="1">
      <c r="A35" s="654"/>
      <c r="B35" s="1047"/>
      <c r="C35" s="1055" t="s">
        <v>378</v>
      </c>
      <c r="D35" s="1056"/>
      <c r="E35" s="1056"/>
      <c r="F35" s="1056"/>
      <c r="G35" s="1056"/>
      <c r="H35" s="1056"/>
      <c r="I35" s="1056"/>
      <c r="J35" s="1056"/>
      <c r="K35" s="1056"/>
      <c r="L35" s="1056"/>
      <c r="M35" s="1056"/>
      <c r="N35" s="1056"/>
      <c r="O35" s="1057"/>
      <c r="P35" s="1049"/>
      <c r="Q35" s="1050"/>
      <c r="R35" s="1050"/>
      <c r="S35" s="1050"/>
      <c r="T35" s="1050"/>
      <c r="U35" s="1050"/>
      <c r="V35" s="781" t="s">
        <v>2</v>
      </c>
      <c r="W35" s="1051"/>
      <c r="X35" s="1052"/>
      <c r="Y35" s="1052"/>
      <c r="Z35" s="1052"/>
      <c r="AA35" s="1052"/>
      <c r="AB35" s="1052"/>
      <c r="AC35" s="781" t="s">
        <v>2</v>
      </c>
      <c r="AD35" s="1053"/>
      <c r="AE35" s="1054"/>
      <c r="AF35" s="1054"/>
      <c r="AG35" s="1054"/>
      <c r="AH35" s="1054"/>
      <c r="AI35" s="1054"/>
      <c r="AJ35" s="763" t="s">
        <v>2</v>
      </c>
      <c r="AL35" s="50"/>
    </row>
    <row r="36" spans="1:38" ht="24.75" customHeight="1">
      <c r="A36" s="655"/>
      <c r="B36" s="1048"/>
      <c r="C36" s="1058" t="s">
        <v>370</v>
      </c>
      <c r="D36" s="1059"/>
      <c r="E36" s="1059"/>
      <c r="F36" s="1059"/>
      <c r="G36" s="1059"/>
      <c r="H36" s="1059"/>
      <c r="I36" s="1059"/>
      <c r="J36" s="1059"/>
      <c r="K36" s="1059"/>
      <c r="L36" s="1059"/>
      <c r="M36" s="1060"/>
      <c r="N36" s="1060"/>
      <c r="O36" s="1061"/>
      <c r="P36" s="1062"/>
      <c r="Q36" s="1063"/>
      <c r="R36" s="1063"/>
      <c r="S36" s="1063"/>
      <c r="T36" s="1063"/>
      <c r="U36" s="1063"/>
      <c r="V36" s="782" t="s">
        <v>2</v>
      </c>
      <c r="W36" s="1064"/>
      <c r="X36" s="1065"/>
      <c r="Y36" s="1065"/>
      <c r="Z36" s="1065"/>
      <c r="AA36" s="1065"/>
      <c r="AB36" s="1065"/>
      <c r="AC36" s="782" t="s">
        <v>2</v>
      </c>
      <c r="AD36" s="1066"/>
      <c r="AE36" s="1067"/>
      <c r="AF36" s="1067"/>
      <c r="AG36" s="1067"/>
      <c r="AH36" s="1067"/>
      <c r="AI36" s="1067"/>
      <c r="AJ36" s="764" t="s">
        <v>2</v>
      </c>
      <c r="AL36" s="50"/>
    </row>
    <row r="37" spans="1:38" ht="7.5" customHeight="1">
      <c r="A37" s="48"/>
      <c r="B37" s="116"/>
      <c r="C37" s="673"/>
      <c r="D37" s="668"/>
      <c r="E37" s="668"/>
      <c r="F37" s="668"/>
      <c r="G37" s="668"/>
      <c r="H37" s="668"/>
      <c r="I37" s="668"/>
      <c r="J37" s="668"/>
      <c r="M37" s="674"/>
      <c r="N37" s="674"/>
      <c r="O37" s="674"/>
      <c r="AL37" s="50"/>
    </row>
    <row r="38" spans="1:38" ht="15" customHeight="1">
      <c r="A38" s="817" t="s">
        <v>374</v>
      </c>
    </row>
    <row r="39" spans="1:38" ht="22.5" customHeight="1">
      <c r="A39" s="651" t="s">
        <v>91</v>
      </c>
      <c r="B39" s="1036" t="s">
        <v>390</v>
      </c>
      <c r="C39" s="1036"/>
      <c r="D39" s="1036"/>
      <c r="E39" s="1036"/>
      <c r="F39" s="1036"/>
      <c r="G39" s="1036"/>
      <c r="H39" s="1036"/>
      <c r="I39" s="1036"/>
      <c r="J39" s="1036"/>
      <c r="K39" s="1036"/>
      <c r="L39" s="1036"/>
      <c r="M39" s="1036"/>
      <c r="N39" s="1036"/>
      <c r="O39" s="1036"/>
      <c r="P39" s="1036"/>
      <c r="Q39" s="1036"/>
      <c r="R39" s="1036"/>
      <c r="S39" s="1036"/>
      <c r="T39" s="1036"/>
      <c r="U39" s="1036"/>
      <c r="V39" s="1036"/>
      <c r="W39" s="1036"/>
      <c r="X39" s="1036"/>
      <c r="Y39" s="1036"/>
      <c r="Z39" s="1036"/>
      <c r="AA39" s="1036"/>
      <c r="AB39" s="1036"/>
      <c r="AC39" s="1036"/>
      <c r="AD39" s="1036"/>
      <c r="AE39" s="1036"/>
      <c r="AF39" s="1036"/>
      <c r="AG39" s="1036"/>
      <c r="AH39" s="1036"/>
      <c r="AI39" s="1036"/>
      <c r="AJ39" s="1036"/>
      <c r="AK39" s="1036"/>
    </row>
    <row r="40" spans="1:38" ht="22.5" customHeight="1">
      <c r="A40" s="651" t="s">
        <v>91</v>
      </c>
      <c r="B40" s="1036" t="s">
        <v>472</v>
      </c>
      <c r="C40" s="1036"/>
      <c r="D40" s="1036"/>
      <c r="E40" s="1036"/>
      <c r="F40" s="1036"/>
      <c r="G40" s="1036"/>
      <c r="H40" s="1036"/>
      <c r="I40" s="1036"/>
      <c r="J40" s="1036"/>
      <c r="K40" s="1036"/>
      <c r="L40" s="1036"/>
      <c r="M40" s="1036"/>
      <c r="N40" s="1036"/>
      <c r="O40" s="1036"/>
      <c r="P40" s="1036"/>
      <c r="Q40" s="1036"/>
      <c r="R40" s="1036"/>
      <c r="S40" s="1036"/>
      <c r="T40" s="1036"/>
      <c r="U40" s="1036"/>
      <c r="V40" s="1036"/>
      <c r="W40" s="1036"/>
      <c r="X40" s="1036"/>
      <c r="Y40" s="1036"/>
      <c r="Z40" s="1036"/>
      <c r="AA40" s="1036"/>
      <c r="AB40" s="1036"/>
      <c r="AC40" s="1036"/>
      <c r="AD40" s="1036"/>
      <c r="AE40" s="1036"/>
      <c r="AF40" s="1036"/>
      <c r="AG40" s="1036"/>
      <c r="AH40" s="1036"/>
      <c r="AI40" s="1036"/>
      <c r="AJ40" s="1036"/>
      <c r="AK40" s="1036"/>
    </row>
    <row r="41" spans="1:38" ht="22.5" customHeight="1">
      <c r="A41" s="651" t="s">
        <v>91</v>
      </c>
      <c r="B41" s="1036" t="s">
        <v>479</v>
      </c>
      <c r="C41" s="1036"/>
      <c r="D41" s="1036"/>
      <c r="E41" s="1036"/>
      <c r="F41" s="1036"/>
      <c r="G41" s="1036"/>
      <c r="H41" s="1036"/>
      <c r="I41" s="1036"/>
      <c r="J41" s="1036"/>
      <c r="K41" s="1036"/>
      <c r="L41" s="1036"/>
      <c r="M41" s="1036"/>
      <c r="N41" s="1036"/>
      <c r="O41" s="1036"/>
      <c r="P41" s="1036"/>
      <c r="Q41" s="1036"/>
      <c r="R41" s="1036"/>
      <c r="S41" s="1036"/>
      <c r="T41" s="1036"/>
      <c r="U41" s="1036"/>
      <c r="V41" s="1036"/>
      <c r="W41" s="1036"/>
      <c r="X41" s="1036"/>
      <c r="Y41" s="1036"/>
      <c r="Z41" s="1036"/>
      <c r="AA41" s="1036"/>
      <c r="AB41" s="1036"/>
      <c r="AC41" s="1036"/>
      <c r="AD41" s="1036"/>
      <c r="AE41" s="1036"/>
      <c r="AF41" s="1036"/>
      <c r="AG41" s="1036"/>
      <c r="AH41" s="1036"/>
      <c r="AI41" s="1036"/>
      <c r="AJ41" s="1036"/>
      <c r="AK41" s="1036"/>
    </row>
    <row r="42" spans="1:38" ht="13.5" customHeight="1">
      <c r="A42" s="651" t="s">
        <v>91</v>
      </c>
      <c r="B42" s="1036" t="s">
        <v>437</v>
      </c>
      <c r="C42" s="1036"/>
      <c r="D42" s="1036"/>
      <c r="E42" s="1036"/>
      <c r="F42" s="1036"/>
      <c r="G42" s="1036"/>
      <c r="H42" s="1036"/>
      <c r="I42" s="1036"/>
      <c r="J42" s="1036"/>
      <c r="K42" s="1036"/>
      <c r="L42" s="103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row>
    <row r="43" spans="1:38" ht="13.5" customHeight="1">
      <c r="A43" s="651" t="s">
        <v>91</v>
      </c>
      <c r="B43" s="1036" t="s">
        <v>391</v>
      </c>
      <c r="C43" s="1036"/>
      <c r="D43" s="1036"/>
      <c r="E43" s="1036"/>
      <c r="F43" s="1036"/>
      <c r="G43" s="1036"/>
      <c r="H43" s="1036"/>
      <c r="I43" s="1036"/>
      <c r="J43" s="1036"/>
      <c r="K43" s="1036"/>
      <c r="L43" s="1036"/>
      <c r="M43" s="1036"/>
      <c r="N43" s="1036"/>
      <c r="O43" s="1036"/>
      <c r="P43" s="1036"/>
      <c r="Q43" s="1036"/>
      <c r="R43" s="1036"/>
      <c r="S43" s="1036"/>
      <c r="T43" s="1036"/>
      <c r="U43" s="1036"/>
      <c r="V43" s="1036"/>
      <c r="W43" s="1036"/>
      <c r="X43" s="1036"/>
      <c r="Y43" s="1036"/>
      <c r="Z43" s="1036"/>
      <c r="AA43" s="1036"/>
      <c r="AB43" s="1036"/>
      <c r="AC43" s="1036"/>
      <c r="AD43" s="1036"/>
      <c r="AE43" s="1036"/>
      <c r="AF43" s="1036"/>
      <c r="AG43" s="1036"/>
      <c r="AH43" s="1036"/>
      <c r="AI43" s="1036"/>
      <c r="AJ43" s="1036"/>
      <c r="AK43" s="1036"/>
    </row>
    <row r="44" spans="1:38" ht="33.75" customHeight="1">
      <c r="A44" s="651" t="s">
        <v>91</v>
      </c>
      <c r="B44" s="1037" t="s">
        <v>440</v>
      </c>
      <c r="C44" s="1036"/>
      <c r="D44" s="1036"/>
      <c r="E44" s="1036"/>
      <c r="F44" s="1036"/>
      <c r="G44" s="1036"/>
      <c r="H44" s="1036"/>
      <c r="I44" s="1036"/>
      <c r="J44" s="1036"/>
      <c r="K44" s="1036"/>
      <c r="L44" s="1036"/>
      <c r="M44" s="1036"/>
      <c r="N44" s="1036"/>
      <c r="O44" s="1036"/>
      <c r="P44" s="1036"/>
      <c r="Q44" s="1036"/>
      <c r="R44" s="1036"/>
      <c r="S44" s="1036"/>
      <c r="T44" s="1036"/>
      <c r="U44" s="1036"/>
      <c r="V44" s="1036"/>
      <c r="W44" s="1036"/>
      <c r="X44" s="1036"/>
      <c r="Y44" s="1036"/>
      <c r="Z44" s="1036"/>
      <c r="AA44" s="1036"/>
      <c r="AB44" s="1036"/>
      <c r="AC44" s="1036"/>
      <c r="AD44" s="1036"/>
      <c r="AE44" s="1036"/>
      <c r="AF44" s="1036"/>
      <c r="AG44" s="1036"/>
      <c r="AH44" s="1036"/>
      <c r="AI44" s="1036"/>
      <c r="AJ44" s="1036"/>
      <c r="AK44" s="1036"/>
    </row>
    <row r="45" spans="1:38" ht="13.5" customHeight="1">
      <c r="A45" s="651" t="s">
        <v>91</v>
      </c>
      <c r="B45" s="1036" t="s">
        <v>478</v>
      </c>
      <c r="C45" s="1038"/>
      <c r="D45" s="1038"/>
      <c r="E45" s="1038"/>
      <c r="F45" s="1038"/>
      <c r="G45" s="1038"/>
      <c r="H45" s="1038"/>
      <c r="I45" s="1038"/>
      <c r="J45" s="1038"/>
      <c r="K45" s="1038"/>
      <c r="L45" s="1038"/>
      <c r="M45" s="1038"/>
      <c r="N45" s="1038"/>
      <c r="O45" s="1038"/>
      <c r="P45" s="1038"/>
      <c r="Q45" s="1038"/>
      <c r="R45" s="1038"/>
      <c r="S45" s="1038"/>
      <c r="T45" s="1038"/>
      <c r="U45" s="1038"/>
      <c r="V45" s="1038"/>
      <c r="W45" s="1038"/>
      <c r="X45" s="1038"/>
      <c r="Y45" s="1038"/>
      <c r="Z45" s="1038"/>
      <c r="AA45" s="1038"/>
      <c r="AB45" s="1038"/>
      <c r="AC45" s="1038"/>
      <c r="AD45" s="1038"/>
      <c r="AE45" s="1038"/>
      <c r="AF45" s="1038"/>
      <c r="AG45" s="1038"/>
      <c r="AH45" s="1038"/>
      <c r="AI45" s="1038"/>
      <c r="AJ45" s="1038"/>
      <c r="AK45" s="1038"/>
    </row>
    <row r="46" spans="1:38" ht="18" customHeight="1">
      <c r="A46" s="818" t="s">
        <v>375</v>
      </c>
      <c r="B46" s="657"/>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row>
    <row r="47" spans="1:38" ht="25.5" customHeight="1">
      <c r="A47" s="651" t="s">
        <v>91</v>
      </c>
      <c r="B47" s="1037" t="s">
        <v>476</v>
      </c>
      <c r="C47" s="1037"/>
      <c r="D47" s="1037"/>
      <c r="E47" s="1037"/>
      <c r="F47" s="1037"/>
      <c r="G47" s="1037"/>
      <c r="H47" s="1037"/>
      <c r="I47" s="1037"/>
      <c r="J47" s="1037"/>
      <c r="K47" s="1037"/>
      <c r="L47" s="1037"/>
      <c r="M47" s="1037"/>
      <c r="N47" s="1037"/>
      <c r="O47" s="1037"/>
      <c r="P47" s="1037"/>
      <c r="Q47" s="1037"/>
      <c r="R47" s="1037"/>
      <c r="S47" s="1037"/>
      <c r="T47" s="1037"/>
      <c r="U47" s="1037"/>
      <c r="V47" s="1037"/>
      <c r="W47" s="1037"/>
      <c r="X47" s="1037"/>
      <c r="Y47" s="1037"/>
      <c r="Z47" s="1037"/>
      <c r="AA47" s="1037"/>
      <c r="AB47" s="1037"/>
      <c r="AC47" s="1037"/>
      <c r="AD47" s="1037"/>
      <c r="AE47" s="1037"/>
      <c r="AF47" s="1037"/>
      <c r="AG47" s="1037"/>
      <c r="AH47" s="1037"/>
      <c r="AI47" s="1037"/>
      <c r="AJ47" s="1037"/>
      <c r="AK47" s="1037"/>
    </row>
    <row r="48" spans="1:38" ht="22.5" customHeight="1">
      <c r="A48" s="651" t="s">
        <v>91</v>
      </c>
      <c r="B48" s="1036" t="s">
        <v>436</v>
      </c>
      <c r="C48" s="1036"/>
      <c r="D48" s="1036"/>
      <c r="E48" s="1036"/>
      <c r="F48" s="1036"/>
      <c r="G48" s="1036"/>
      <c r="H48" s="1036"/>
      <c r="I48" s="1036"/>
      <c r="J48" s="1036"/>
      <c r="K48" s="1036"/>
      <c r="L48" s="1036"/>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1036"/>
      <c r="AJ48" s="1036"/>
      <c r="AK48" s="1036"/>
    </row>
    <row r="49" spans="1:55" ht="17.25" customHeight="1">
      <c r="A49" s="818" t="s">
        <v>376</v>
      </c>
      <c r="B49" s="657"/>
      <c r="C49" s="657"/>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c r="AG49" s="657"/>
      <c r="AH49" s="657"/>
      <c r="AI49" s="657"/>
      <c r="AJ49" s="657"/>
      <c r="AK49" s="657"/>
    </row>
    <row r="50" spans="1:55" ht="33.75" customHeight="1">
      <c r="A50" s="652" t="s">
        <v>91</v>
      </c>
      <c r="B50" s="1039" t="s">
        <v>473</v>
      </c>
      <c r="C50" s="1039"/>
      <c r="D50" s="1039"/>
      <c r="E50" s="1039"/>
      <c r="F50" s="1039"/>
      <c r="G50" s="1039"/>
      <c r="H50" s="1039"/>
      <c r="I50" s="1039"/>
      <c r="J50" s="1039"/>
      <c r="K50" s="1039"/>
      <c r="L50" s="1039"/>
      <c r="M50" s="1039"/>
      <c r="N50" s="1039"/>
      <c r="O50" s="1039"/>
      <c r="P50" s="1039"/>
      <c r="Q50" s="1039"/>
      <c r="R50" s="1039"/>
      <c r="S50" s="1039"/>
      <c r="T50" s="1039"/>
      <c r="U50" s="1039"/>
      <c r="V50" s="1039"/>
      <c r="W50" s="1039"/>
      <c r="X50" s="1039"/>
      <c r="Y50" s="1039"/>
      <c r="Z50" s="1039"/>
      <c r="AA50" s="1039"/>
      <c r="AB50" s="1039"/>
      <c r="AC50" s="1039"/>
      <c r="AD50" s="1039"/>
      <c r="AE50" s="1039"/>
      <c r="AF50" s="1039"/>
      <c r="AG50" s="1039"/>
      <c r="AH50" s="1039"/>
      <c r="AI50" s="1039"/>
      <c r="AJ50" s="1039"/>
      <c r="AK50" s="1039"/>
      <c r="AL50" s="48"/>
    </row>
    <row r="51" spans="1:55" ht="4.5" customHeight="1">
      <c r="A51" s="176"/>
      <c r="B51" s="202"/>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178"/>
      <c r="AK51" s="47"/>
      <c r="AT51" s="52"/>
    </row>
    <row r="52" spans="1:55" ht="15" customHeight="1">
      <c r="A52" s="176" t="s">
        <v>392</v>
      </c>
      <c r="B52" s="202"/>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178"/>
      <c r="AK52" s="47"/>
      <c r="AT52" s="52"/>
    </row>
    <row r="53" spans="1:55" ht="17.25" customHeight="1">
      <c r="A53" s="1033" t="s">
        <v>419</v>
      </c>
      <c r="B53" s="1033"/>
      <c r="C53" s="1033"/>
      <c r="D53" s="1033"/>
      <c r="E53" s="1033"/>
      <c r="F53" s="1033"/>
      <c r="G53" s="1033"/>
      <c r="H53" s="1033"/>
      <c r="I53" s="1033"/>
      <c r="J53" s="1033"/>
      <c r="K53" s="1033"/>
      <c r="L53" s="1033"/>
      <c r="M53" s="1033"/>
      <c r="N53" s="1033"/>
      <c r="O53" s="1033"/>
      <c r="P53" s="1033"/>
      <c r="Q53" s="1033"/>
      <c r="R53" s="1033"/>
      <c r="S53" s="1033"/>
      <c r="T53" s="1033"/>
      <c r="U53" s="1033"/>
      <c r="V53" s="1033"/>
      <c r="W53" s="1033"/>
      <c r="X53" s="1033"/>
      <c r="Y53" s="1033"/>
      <c r="Z53" s="1033"/>
      <c r="AA53" s="1033"/>
      <c r="AB53" s="1033" t="s">
        <v>383</v>
      </c>
      <c r="AC53" s="1033"/>
      <c r="AD53" s="1033"/>
      <c r="AE53" s="1033"/>
      <c r="AF53" s="1033"/>
      <c r="AG53" s="1033"/>
      <c r="AH53" s="1033"/>
      <c r="AI53" s="1033"/>
      <c r="AJ53" s="1033"/>
      <c r="AK53" s="1033"/>
      <c r="AL53" s="47"/>
      <c r="AU53" s="52"/>
    </row>
    <row r="54" spans="1:55" ht="17.25" customHeight="1" thickBot="1">
      <c r="A54" s="1033" t="s">
        <v>418</v>
      </c>
      <c r="B54" s="1033"/>
      <c r="C54" s="1033"/>
      <c r="D54" s="1033"/>
      <c r="E54" s="1033"/>
      <c r="F54" s="1033"/>
      <c r="G54" s="1033"/>
      <c r="H54" s="1033"/>
      <c r="I54" s="1033"/>
      <c r="J54" s="1033"/>
      <c r="K54" s="1033"/>
      <c r="L54" s="1033"/>
      <c r="M54" s="1033"/>
      <c r="N54" s="1033"/>
      <c r="O54" s="1033"/>
      <c r="P54" s="1033"/>
      <c r="Q54" s="1033"/>
      <c r="R54" s="1033"/>
      <c r="S54" s="1033"/>
      <c r="T54" s="1033"/>
      <c r="U54" s="1033"/>
      <c r="V54" s="1033"/>
      <c r="W54" s="1033"/>
      <c r="X54" s="1033"/>
      <c r="Y54" s="1033"/>
      <c r="Z54" s="1033"/>
      <c r="AA54" s="1033"/>
      <c r="AB54" s="1033" t="s">
        <v>382</v>
      </c>
      <c r="AC54" s="1033"/>
      <c r="AD54" s="1033"/>
      <c r="AE54" s="1033"/>
      <c r="AF54" s="1033"/>
      <c r="AG54" s="1033"/>
      <c r="AH54" s="1033"/>
      <c r="AI54" s="1033"/>
      <c r="AJ54" s="1033"/>
      <c r="AK54" s="1033"/>
      <c r="AL54" s="47"/>
      <c r="AU54" s="52"/>
    </row>
    <row r="55" spans="1:55" s="49" customFormat="1" ht="18" customHeight="1" thickBot="1">
      <c r="A55" s="204" t="s">
        <v>385</v>
      </c>
      <c r="B55" s="660"/>
      <c r="C55" s="660"/>
      <c r="D55" s="660"/>
      <c r="E55" s="660"/>
      <c r="F55" s="660"/>
      <c r="G55" s="660"/>
      <c r="H55" s="660"/>
      <c r="I55" s="660"/>
      <c r="J55" s="660"/>
      <c r="K55" s="660"/>
      <c r="L55" s="660"/>
      <c r="M55" s="675"/>
      <c r="N55" s="206"/>
      <c r="O55" s="207" t="s">
        <v>33</v>
      </c>
      <c r="P55" s="207"/>
      <c r="Q55" s="1032"/>
      <c r="R55" s="1032"/>
      <c r="S55" s="207" t="s">
        <v>12</v>
      </c>
      <c r="T55" s="1032"/>
      <c r="U55" s="1032"/>
      <c r="V55" s="207" t="s">
        <v>13</v>
      </c>
      <c r="W55" s="1035" t="s">
        <v>14</v>
      </c>
      <c r="X55" s="1035"/>
      <c r="Y55" s="207" t="s">
        <v>33</v>
      </c>
      <c r="Z55" s="207"/>
      <c r="AA55" s="1032"/>
      <c r="AB55" s="1032"/>
      <c r="AC55" s="207" t="s">
        <v>12</v>
      </c>
      <c r="AD55" s="1032"/>
      <c r="AE55" s="1032"/>
      <c r="AF55" s="207" t="s">
        <v>13</v>
      </c>
      <c r="AG55" s="207" t="s">
        <v>162</v>
      </c>
      <c r="AH55" s="207" t="str">
        <f>IF(Q55&gt;=1,(AA55*12+AD55)-(Q55*12+T55)+1,"")</f>
        <v/>
      </c>
      <c r="AI55" s="1035" t="s">
        <v>163</v>
      </c>
      <c r="AJ55" s="1035"/>
      <c r="AK55" s="208" t="s">
        <v>64</v>
      </c>
      <c r="AL55" s="50"/>
      <c r="BA55" s="815"/>
      <c r="BB55" s="815"/>
      <c r="BC55" s="815"/>
    </row>
    <row r="56" spans="1:55" s="53" customFormat="1" ht="15" customHeight="1">
      <c r="A56" s="212"/>
      <c r="B56" s="659"/>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59"/>
      <c r="AI56" s="659"/>
      <c r="AJ56" s="213"/>
      <c r="AK56" s="47"/>
      <c r="AT56" s="55"/>
      <c r="BA56" s="823"/>
      <c r="BB56" s="823"/>
      <c r="BC56" s="823"/>
    </row>
    <row r="57" spans="1:55" ht="15" customHeight="1">
      <c r="A57" s="176" t="s">
        <v>393</v>
      </c>
      <c r="B57" s="202"/>
      <c r="C57" s="200"/>
      <c r="D57" s="200"/>
      <c r="E57" s="200"/>
      <c r="F57" s="200"/>
      <c r="G57" s="200"/>
      <c r="H57" s="200"/>
      <c r="I57" s="200"/>
      <c r="J57" s="200"/>
      <c r="K57" s="200"/>
      <c r="L57" s="200"/>
      <c r="M57" s="200"/>
      <c r="N57" s="200"/>
      <c r="O57" s="200"/>
      <c r="P57" s="200"/>
      <c r="Q57" s="200"/>
      <c r="R57" s="200"/>
      <c r="S57" s="200"/>
      <c r="T57" s="200"/>
      <c r="U57" s="200"/>
      <c r="V57" s="200"/>
      <c r="W57" s="200"/>
      <c r="X57" s="200"/>
      <c r="Y57" s="177"/>
      <c r="Z57" s="200"/>
      <c r="AA57" s="200"/>
      <c r="AB57" s="200"/>
      <c r="AC57" s="200"/>
      <c r="AD57" s="200"/>
      <c r="AE57" s="200"/>
      <c r="AF57" s="200"/>
      <c r="AG57" s="200"/>
      <c r="AH57" s="200"/>
      <c r="AI57" s="200"/>
      <c r="AJ57" s="178"/>
      <c r="AK57" s="47"/>
      <c r="AT57" s="52"/>
    </row>
    <row r="58" spans="1:55" ht="6" customHeight="1">
      <c r="A58" s="176"/>
      <c r="B58" s="723"/>
      <c r="C58" s="723"/>
      <c r="D58" s="723"/>
      <c r="E58" s="723"/>
      <c r="F58" s="723"/>
      <c r="G58" s="723"/>
      <c r="H58" s="723"/>
      <c r="I58" s="723"/>
      <c r="J58" s="723"/>
      <c r="K58" s="723"/>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T58" s="52"/>
    </row>
    <row r="59" spans="1:55" ht="17.25" customHeight="1">
      <c r="A59" s="1034" t="s">
        <v>467</v>
      </c>
      <c r="B59" s="1033"/>
      <c r="C59" s="1033"/>
      <c r="D59" s="1033"/>
      <c r="E59" s="1033"/>
      <c r="F59" s="1033"/>
      <c r="G59" s="1033"/>
      <c r="H59" s="1033"/>
      <c r="I59" s="1033"/>
      <c r="J59" s="1033"/>
      <c r="K59" s="1033"/>
      <c r="L59" s="1033"/>
      <c r="M59" s="1033"/>
      <c r="N59" s="1033"/>
      <c r="O59" s="1033"/>
      <c r="P59" s="1033"/>
      <c r="Q59" s="1033"/>
      <c r="R59" s="1033"/>
      <c r="S59" s="1033"/>
      <c r="T59" s="1033"/>
      <c r="U59" s="1033"/>
      <c r="V59" s="1033"/>
      <c r="W59" s="1033"/>
      <c r="X59" s="1033"/>
      <c r="Y59" s="1033"/>
      <c r="Z59" s="1033"/>
      <c r="AA59" s="1033"/>
      <c r="AB59" s="1033" t="s">
        <v>420</v>
      </c>
      <c r="AC59" s="1033"/>
      <c r="AD59" s="1033"/>
      <c r="AE59" s="1033"/>
      <c r="AF59" s="1033"/>
      <c r="AG59" s="1033"/>
      <c r="AH59" s="1033"/>
      <c r="AI59" s="1033"/>
      <c r="AJ59" s="1033"/>
      <c r="AK59" s="1033"/>
      <c r="AL59" s="47"/>
      <c r="AU59" s="52"/>
    </row>
    <row r="60" spans="1:55" ht="17.25" customHeight="1">
      <c r="A60" s="1033" t="s">
        <v>422</v>
      </c>
      <c r="B60" s="1033"/>
      <c r="C60" s="1033"/>
      <c r="D60" s="1033"/>
      <c r="E60" s="1033"/>
      <c r="F60" s="1033"/>
      <c r="G60" s="1033"/>
      <c r="H60" s="1033"/>
      <c r="I60" s="1033"/>
      <c r="J60" s="1033"/>
      <c r="K60" s="1033"/>
      <c r="L60" s="1033"/>
      <c r="M60" s="1033"/>
      <c r="N60" s="1033"/>
      <c r="O60" s="1033"/>
      <c r="P60" s="1033"/>
      <c r="Q60" s="1033"/>
      <c r="R60" s="1033"/>
      <c r="S60" s="1033"/>
      <c r="T60" s="1033"/>
      <c r="U60" s="1033"/>
      <c r="V60" s="1033"/>
      <c r="W60" s="1033"/>
      <c r="X60" s="1033"/>
      <c r="Y60" s="1033"/>
      <c r="Z60" s="1033"/>
      <c r="AA60" s="1033"/>
      <c r="AB60" s="1033" t="s">
        <v>384</v>
      </c>
      <c r="AC60" s="1033"/>
      <c r="AD60" s="1033"/>
      <c r="AE60" s="1033"/>
      <c r="AF60" s="1033"/>
      <c r="AG60" s="1033"/>
      <c r="AH60" s="1033"/>
      <c r="AI60" s="1033"/>
      <c r="AJ60" s="1033"/>
      <c r="AK60" s="1033"/>
      <c r="AL60" s="47"/>
      <c r="AU60" s="52"/>
    </row>
    <row r="61" spans="1:55" ht="27.75" customHeight="1">
      <c r="A61" s="1034" t="s">
        <v>423</v>
      </c>
      <c r="B61" s="1034"/>
      <c r="C61" s="1034"/>
      <c r="D61" s="1034"/>
      <c r="E61" s="1034"/>
      <c r="F61" s="1034"/>
      <c r="G61" s="1034"/>
      <c r="H61" s="1034"/>
      <c r="I61" s="1034"/>
      <c r="J61" s="1034"/>
      <c r="K61" s="1034"/>
      <c r="L61" s="1034"/>
      <c r="M61" s="1034"/>
      <c r="N61" s="1034"/>
      <c r="O61" s="1034"/>
      <c r="P61" s="1034"/>
      <c r="Q61" s="1034"/>
      <c r="R61" s="1034"/>
      <c r="S61" s="1034"/>
      <c r="T61" s="1034"/>
      <c r="U61" s="1034"/>
      <c r="V61" s="1034"/>
      <c r="W61" s="1034"/>
      <c r="X61" s="1034"/>
      <c r="Y61" s="1034"/>
      <c r="Z61" s="1034"/>
      <c r="AA61" s="1034"/>
      <c r="AB61" s="1033" t="s">
        <v>421</v>
      </c>
      <c r="AC61" s="1033"/>
      <c r="AD61" s="1033"/>
      <c r="AE61" s="1033"/>
      <c r="AF61" s="1033"/>
      <c r="AG61" s="1033"/>
      <c r="AH61" s="1033"/>
      <c r="AI61" s="1033"/>
      <c r="AJ61" s="1033"/>
      <c r="AK61" s="1033"/>
      <c r="AL61" s="47"/>
      <c r="AU61" s="52"/>
    </row>
    <row r="62" spans="1:55" ht="24" customHeight="1" thickBot="1">
      <c r="A62" s="221" t="s">
        <v>18</v>
      </c>
      <c r="B62" s="214" t="s">
        <v>89</v>
      </c>
      <c r="C62" s="214"/>
      <c r="D62" s="214"/>
      <c r="E62" s="214"/>
      <c r="F62" s="214"/>
      <c r="G62" s="214"/>
      <c r="H62" s="214"/>
      <c r="I62" s="214"/>
      <c r="J62" s="214"/>
      <c r="K62" s="214"/>
      <c r="L62" s="222"/>
      <c r="M62" s="222"/>
      <c r="N62" s="214"/>
      <c r="O62" s="214"/>
      <c r="P62" s="223"/>
      <c r="Q62" s="223"/>
      <c r="R62" s="224"/>
      <c r="S62" s="1125" t="s">
        <v>120</v>
      </c>
      <c r="T62" s="1126"/>
      <c r="U62" s="1126"/>
      <c r="V62" s="1126"/>
      <c r="W62" s="1126"/>
      <c r="X62" s="1127"/>
      <c r="Y62" s="1168" t="s">
        <v>249</v>
      </c>
      <c r="Z62" s="1169"/>
      <c r="AA62" s="1169"/>
      <c r="AB62" s="1169"/>
      <c r="AC62" s="1169"/>
      <c r="AD62" s="1170"/>
      <c r="AE62" s="1168" t="s">
        <v>121</v>
      </c>
      <c r="AF62" s="1169"/>
      <c r="AG62" s="1169"/>
      <c r="AH62" s="1169"/>
      <c r="AI62" s="1169"/>
      <c r="AJ62" s="1170"/>
      <c r="AL62" s="58"/>
      <c r="AM62" s="724" t="s">
        <v>459</v>
      </c>
      <c r="AU62" s="52"/>
    </row>
    <row r="63" spans="1:55" ht="22.5" customHeight="1" thickBot="1">
      <c r="A63" s="1164"/>
      <c r="B63" s="1138" t="s">
        <v>265</v>
      </c>
      <c r="C63" s="1139"/>
      <c r="D63" s="1139"/>
      <c r="E63" s="1139"/>
      <c r="F63" s="1139"/>
      <c r="G63" s="1139"/>
      <c r="H63" s="1139"/>
      <c r="I63" s="1139"/>
      <c r="J63" s="1139"/>
      <c r="K63" s="1139"/>
      <c r="L63" s="1139"/>
      <c r="M63" s="1139"/>
      <c r="N63" s="1139"/>
      <c r="O63" s="1139"/>
      <c r="P63" s="1139"/>
      <c r="Q63" s="1139"/>
      <c r="R63" s="1140"/>
      <c r="S63" s="1171"/>
      <c r="T63" s="1172"/>
      <c r="U63" s="1172"/>
      <c r="V63" s="1172"/>
      <c r="W63" s="1173"/>
      <c r="X63" s="784" t="s">
        <v>219</v>
      </c>
      <c r="Y63" s="1171"/>
      <c r="Z63" s="1172"/>
      <c r="AA63" s="1172"/>
      <c r="AB63" s="1172"/>
      <c r="AC63" s="1173"/>
      <c r="AD63" s="785" t="s">
        <v>219</v>
      </c>
      <c r="AE63" s="1171"/>
      <c r="AF63" s="1172"/>
      <c r="AG63" s="1172"/>
      <c r="AH63" s="1172"/>
      <c r="AI63" s="1173"/>
      <c r="AJ63" s="225" t="s">
        <v>2</v>
      </c>
      <c r="AM63" s="58" t="s">
        <v>439</v>
      </c>
      <c r="AU63" s="52"/>
    </row>
    <row r="64" spans="1:55" ht="22.5" customHeight="1" thickBot="1">
      <c r="A64" s="1164"/>
      <c r="B64" s="226" t="s">
        <v>266</v>
      </c>
      <c r="C64" s="227"/>
      <c r="D64" s="227"/>
      <c r="E64" s="227"/>
      <c r="F64" s="227"/>
      <c r="G64" s="227"/>
      <c r="H64" s="227"/>
      <c r="I64" s="227"/>
      <c r="J64" s="227"/>
      <c r="K64" s="227"/>
      <c r="L64" s="228"/>
      <c r="M64" s="228"/>
      <c r="N64" s="228"/>
      <c r="O64" s="228"/>
      <c r="P64" s="228"/>
      <c r="Q64" s="228"/>
      <c r="R64" s="229"/>
      <c r="S64" s="1149"/>
      <c r="T64" s="1150"/>
      <c r="U64" s="1150"/>
      <c r="V64" s="1150"/>
      <c r="W64" s="1151"/>
      <c r="X64" s="786" t="s">
        <v>338</v>
      </c>
      <c r="Y64" s="1149"/>
      <c r="Z64" s="1150"/>
      <c r="AA64" s="1150"/>
      <c r="AB64" s="1150"/>
      <c r="AC64" s="1151"/>
      <c r="AD64" s="787" t="s">
        <v>338</v>
      </c>
      <c r="AE64" s="1149"/>
      <c r="AF64" s="1150"/>
      <c r="AG64" s="1150"/>
      <c r="AH64" s="1150"/>
      <c r="AI64" s="1151"/>
      <c r="AJ64" s="230" t="s">
        <v>37</v>
      </c>
      <c r="AM64" s="58" t="s">
        <v>438</v>
      </c>
      <c r="AU64" s="52"/>
    </row>
    <row r="65" spans="1:55" ht="22.5" customHeight="1" thickBot="1">
      <c r="A65" s="1164"/>
      <c r="B65" s="231" t="s">
        <v>267</v>
      </c>
      <c r="C65" s="232"/>
      <c r="D65" s="232"/>
      <c r="E65" s="232"/>
      <c r="F65" s="232"/>
      <c r="G65" s="232"/>
      <c r="H65" s="232"/>
      <c r="I65" s="232"/>
      <c r="J65" s="232"/>
      <c r="K65" s="232"/>
      <c r="L65" s="233"/>
      <c r="M65" s="233"/>
      <c r="N65" s="233"/>
      <c r="O65" s="233"/>
      <c r="P65" s="233"/>
      <c r="Q65" s="233"/>
      <c r="R65" s="233"/>
      <c r="S65" s="1101"/>
      <c r="T65" s="1102"/>
      <c r="U65" s="1102"/>
      <c r="V65" s="1102"/>
      <c r="W65" s="1103"/>
      <c r="X65" s="786" t="s">
        <v>338</v>
      </c>
      <c r="Y65" s="1101"/>
      <c r="Z65" s="1102"/>
      <c r="AA65" s="1102"/>
      <c r="AB65" s="1102"/>
      <c r="AC65" s="1103"/>
      <c r="AD65" s="787" t="s">
        <v>338</v>
      </c>
      <c r="AE65" s="1101"/>
      <c r="AF65" s="1102"/>
      <c r="AG65" s="1102"/>
      <c r="AH65" s="1102"/>
      <c r="AI65" s="1103"/>
      <c r="AJ65" s="230" t="s">
        <v>37</v>
      </c>
      <c r="AM65" s="58" t="s">
        <v>452</v>
      </c>
      <c r="AU65" s="52"/>
    </row>
    <row r="66" spans="1:55" ht="22.5" customHeight="1" thickBot="1">
      <c r="A66" s="1164"/>
      <c r="B66" s="231" t="s">
        <v>414</v>
      </c>
      <c r="C66" s="234"/>
      <c r="D66" s="234"/>
      <c r="E66" s="234"/>
      <c r="F66" s="234"/>
      <c r="G66" s="234"/>
      <c r="H66" s="234"/>
      <c r="I66" s="234"/>
      <c r="J66" s="234"/>
      <c r="K66" s="234"/>
      <c r="L66" s="215"/>
      <c r="M66" s="215"/>
      <c r="N66" s="215"/>
      <c r="O66" s="215"/>
      <c r="P66" s="215"/>
      <c r="Q66" s="215"/>
      <c r="R66" s="215"/>
      <c r="S66" s="1135" t="str">
        <f>IFERROR(ROUND(S63/S64,),"")</f>
        <v/>
      </c>
      <c r="T66" s="1136"/>
      <c r="U66" s="1136"/>
      <c r="V66" s="1136"/>
      <c r="W66" s="1137"/>
      <c r="X66" s="786" t="s">
        <v>2</v>
      </c>
      <c r="Y66" s="1135" t="str">
        <f>IFERROR(ROUND(Y63/Y64,),"")</f>
        <v/>
      </c>
      <c r="Z66" s="1136"/>
      <c r="AA66" s="1136"/>
      <c r="AB66" s="1136"/>
      <c r="AC66" s="1137"/>
      <c r="AD66" s="786" t="s">
        <v>2</v>
      </c>
      <c r="AE66" s="1135" t="str">
        <f>IFERROR(ROUND(AE63/AE64,),"")</f>
        <v/>
      </c>
      <c r="AF66" s="1136"/>
      <c r="AG66" s="1136"/>
      <c r="AH66" s="1136"/>
      <c r="AI66" s="1137"/>
      <c r="AJ66" s="792" t="s">
        <v>2</v>
      </c>
      <c r="AN66" s="59"/>
      <c r="AO66" s="60"/>
      <c r="AP66" s="61" t="s">
        <v>129</v>
      </c>
      <c r="AQ66" s="62" t="s">
        <v>130</v>
      </c>
      <c r="AR66" s="61" t="s">
        <v>131</v>
      </c>
      <c r="AS66" s="62" t="s">
        <v>210</v>
      </c>
      <c r="AT66" s="63" t="s">
        <v>211</v>
      </c>
      <c r="AU66" s="64" t="s">
        <v>212</v>
      </c>
      <c r="AV66" s="65" t="s">
        <v>213</v>
      </c>
      <c r="AW66" s="64"/>
      <c r="AX66" s="64"/>
      <c r="AY66" s="64"/>
      <c r="AZ66" s="66"/>
    </row>
    <row r="67" spans="1:55" ht="18" customHeight="1">
      <c r="A67" s="1164"/>
      <c r="B67" s="1152" t="s">
        <v>268</v>
      </c>
      <c r="C67" s="1153"/>
      <c r="D67" s="1153"/>
      <c r="E67" s="1153"/>
      <c r="F67" s="1153"/>
      <c r="G67" s="1153"/>
      <c r="H67" s="1153"/>
      <c r="I67" s="1153"/>
      <c r="J67" s="1153"/>
      <c r="K67" s="235"/>
      <c r="L67" s="236" t="s">
        <v>218</v>
      </c>
      <c r="M67" s="237"/>
      <c r="N67" s="237"/>
      <c r="O67" s="237"/>
      <c r="P67" s="237"/>
      <c r="Q67" s="237"/>
      <c r="R67" s="237"/>
      <c r="S67" s="1147">
        <f>CEILING(AP67,1)</f>
        <v>0</v>
      </c>
      <c r="T67" s="1148"/>
      <c r="U67" s="1148"/>
      <c r="V67" s="1148"/>
      <c r="W67" s="1148"/>
      <c r="X67" s="793" t="s">
        <v>219</v>
      </c>
      <c r="Y67" s="1144"/>
      <c r="Z67" s="1145"/>
      <c r="AA67" s="1145"/>
      <c r="AB67" s="1145"/>
      <c r="AC67" s="1145"/>
      <c r="AD67" s="1146"/>
      <c r="AE67" s="1141"/>
      <c r="AF67" s="1142"/>
      <c r="AG67" s="1142"/>
      <c r="AH67" s="1142"/>
      <c r="AI67" s="1142"/>
      <c r="AJ67" s="1143"/>
      <c r="AN67" s="67" t="s">
        <v>133</v>
      </c>
      <c r="AO67" s="67" t="s">
        <v>127</v>
      </c>
      <c r="AP67" s="68">
        <f>IFERROR(#REF!/(S65*12),0)</f>
        <v>0</v>
      </c>
      <c r="AQ67" s="69"/>
      <c r="AR67" s="68"/>
      <c r="AS67" s="64"/>
      <c r="AT67" s="70"/>
      <c r="AU67" s="64"/>
      <c r="AV67" s="71" t="s">
        <v>214</v>
      </c>
      <c r="AW67" s="64"/>
      <c r="AX67" s="64"/>
      <c r="AY67" s="64"/>
      <c r="AZ67" s="66"/>
    </row>
    <row r="68" spans="1:55" ht="18" customHeight="1" thickBot="1">
      <c r="A68" s="1164"/>
      <c r="B68" s="1119"/>
      <c r="C68" s="1120"/>
      <c r="D68" s="1120"/>
      <c r="E68" s="1120"/>
      <c r="F68" s="1120"/>
      <c r="G68" s="1120"/>
      <c r="H68" s="1120"/>
      <c r="I68" s="1120"/>
      <c r="J68" s="1120"/>
      <c r="K68" s="238"/>
      <c r="L68" s="232"/>
      <c r="M68" s="239" t="s">
        <v>176</v>
      </c>
      <c r="N68" s="1128">
        <f>T68</f>
        <v>0</v>
      </c>
      <c r="O68" s="1128"/>
      <c r="P68" s="1128"/>
      <c r="Q68" s="239" t="s">
        <v>219</v>
      </c>
      <c r="R68" s="240" t="s">
        <v>220</v>
      </c>
      <c r="S68" s="794" t="s">
        <v>176</v>
      </c>
      <c r="T68" s="1117">
        <f>S65*S67*12</f>
        <v>0</v>
      </c>
      <c r="U68" s="1117"/>
      <c r="V68" s="1117"/>
      <c r="W68" s="795" t="s">
        <v>219</v>
      </c>
      <c r="X68" s="796" t="s">
        <v>220</v>
      </c>
      <c r="Y68" s="1144"/>
      <c r="Z68" s="1145"/>
      <c r="AA68" s="1145"/>
      <c r="AB68" s="1145"/>
      <c r="AC68" s="1145"/>
      <c r="AD68" s="1146"/>
      <c r="AE68" s="1141"/>
      <c r="AF68" s="1142"/>
      <c r="AG68" s="1142"/>
      <c r="AH68" s="1142"/>
      <c r="AI68" s="1142"/>
      <c r="AJ68" s="1143"/>
      <c r="AN68" s="72"/>
      <c r="AO68" s="73" t="s">
        <v>128</v>
      </c>
      <c r="AP68" s="74" t="str">
        <f>W28</f>
        <v/>
      </c>
      <c r="AQ68" s="75"/>
      <c r="AR68" s="74"/>
      <c r="AS68" s="76">
        <f>SUM(AP68:AR68)</f>
        <v>0</v>
      </c>
      <c r="AT68" s="77">
        <f>AS68-S65*S67*12</f>
        <v>0</v>
      </c>
      <c r="AU68" s="78" t="s">
        <v>193</v>
      </c>
      <c r="AV68" s="79"/>
      <c r="AW68" s="80"/>
      <c r="AX68" s="80"/>
      <c r="AY68" s="80"/>
      <c r="AZ68" s="81"/>
    </row>
    <row r="69" spans="1:55" ht="18" customHeight="1" thickBot="1">
      <c r="A69" s="1164"/>
      <c r="B69" s="1119"/>
      <c r="C69" s="1120"/>
      <c r="D69" s="1120"/>
      <c r="E69" s="1120"/>
      <c r="F69" s="1120"/>
      <c r="G69" s="1120"/>
      <c r="H69" s="1120"/>
      <c r="I69" s="1120"/>
      <c r="J69" s="1120"/>
      <c r="K69" s="235"/>
      <c r="L69" s="236" t="s">
        <v>221</v>
      </c>
      <c r="M69" s="237"/>
      <c r="N69" s="237"/>
      <c r="O69" s="237"/>
      <c r="P69" s="237"/>
      <c r="Q69" s="237"/>
      <c r="R69" s="237"/>
      <c r="S69" s="1166" t="e">
        <f>IF((CEILING(AP70,1)-AP70)-2*(CEILING(AQ70,1)-AQ70)&gt;=0,CEILING(AP70,1),CEILING(AP70+AU71/S65/12,1))</f>
        <v>#VALUE!</v>
      </c>
      <c r="T69" s="1167"/>
      <c r="U69" s="1167"/>
      <c r="V69" s="1167"/>
      <c r="W69" s="1167"/>
      <c r="X69" s="797" t="s">
        <v>219</v>
      </c>
      <c r="Y69" s="1166" t="e">
        <f>IF((CEILING(AP70,1)-AP70)-2*(CEILING(AQ70,1)-AQ70)&gt;=0,CEILING(AQ70,1),FLOOR(AQ70,1))</f>
        <v>#VALUE!</v>
      </c>
      <c r="Z69" s="1167"/>
      <c r="AA69" s="1167"/>
      <c r="AB69" s="1167"/>
      <c r="AC69" s="1167"/>
      <c r="AD69" s="797" t="s">
        <v>219</v>
      </c>
      <c r="AE69" s="1129"/>
      <c r="AF69" s="1130"/>
      <c r="AG69" s="1130"/>
      <c r="AH69" s="1130"/>
      <c r="AI69" s="1130"/>
      <c r="AJ69" s="1131"/>
      <c r="AN69" s="67" t="s">
        <v>134</v>
      </c>
      <c r="AO69" s="82" t="s">
        <v>132</v>
      </c>
      <c r="AP69" s="811"/>
      <c r="AQ69" s="810"/>
      <c r="AR69" s="83"/>
      <c r="AS69" s="64"/>
      <c r="AT69" s="70"/>
      <c r="AU69" s="64"/>
      <c r="AV69" s="71" t="s">
        <v>215</v>
      </c>
      <c r="AW69" s="84" t="e">
        <f>AP69/AQ69</f>
        <v>#DIV/0!</v>
      </c>
      <c r="AX69" s="85" t="e">
        <f>IF(AW69&lt;1,"  1を上回るよう配分比率を設定してください。","  1を上回ることを確認してください")</f>
        <v>#DIV/0!</v>
      </c>
      <c r="AY69" s="85"/>
      <c r="AZ69" s="86"/>
    </row>
    <row r="70" spans="1:55" ht="18" customHeight="1">
      <c r="A70" s="1164"/>
      <c r="B70" s="1119"/>
      <c r="C70" s="1120"/>
      <c r="D70" s="1120"/>
      <c r="E70" s="1120"/>
      <c r="F70" s="1120"/>
      <c r="G70" s="1120"/>
      <c r="H70" s="1120"/>
      <c r="I70" s="1120"/>
      <c r="J70" s="1120"/>
      <c r="K70" s="238"/>
      <c r="L70" s="232"/>
      <c r="M70" s="239" t="s">
        <v>176</v>
      </c>
      <c r="N70" s="1128" t="e">
        <f>SUM(T70,Z70)</f>
        <v>#VALUE!</v>
      </c>
      <c r="O70" s="1128"/>
      <c r="P70" s="1128"/>
      <c r="Q70" s="239" t="s">
        <v>219</v>
      </c>
      <c r="R70" s="240" t="s">
        <v>220</v>
      </c>
      <c r="S70" s="798" t="s">
        <v>176</v>
      </c>
      <c r="T70" s="1113" t="e">
        <f>S65*S69*12</f>
        <v>#VALUE!</v>
      </c>
      <c r="U70" s="1113"/>
      <c r="V70" s="1113"/>
      <c r="W70" s="799" t="s">
        <v>219</v>
      </c>
      <c r="X70" s="800" t="s">
        <v>220</v>
      </c>
      <c r="Y70" s="798" t="s">
        <v>176</v>
      </c>
      <c r="Z70" s="1113" t="e">
        <f>Y65*Y69*12</f>
        <v>#VALUE!</v>
      </c>
      <c r="AA70" s="1113"/>
      <c r="AB70" s="1113"/>
      <c r="AC70" s="799" t="s">
        <v>219</v>
      </c>
      <c r="AD70" s="800" t="s">
        <v>220</v>
      </c>
      <c r="AE70" s="1132"/>
      <c r="AF70" s="1133"/>
      <c r="AG70" s="1133"/>
      <c r="AH70" s="1133"/>
      <c r="AI70" s="1133"/>
      <c r="AJ70" s="1134"/>
      <c r="AN70" s="87"/>
      <c r="AO70" s="88" t="s">
        <v>127</v>
      </c>
      <c r="AP70" s="89" t="e">
        <f>W28/((S65+Y65/AW69)*12)</f>
        <v>#VALUE!</v>
      </c>
      <c r="AQ70" s="90" t="e">
        <f>W28/((S65*AW69+Y65)*12)</f>
        <v>#VALUE!</v>
      </c>
      <c r="AR70" s="89"/>
      <c r="AS70" s="91"/>
      <c r="AT70" s="92"/>
      <c r="AU70" s="91"/>
      <c r="AV70" s="93"/>
      <c r="AW70" s="94"/>
      <c r="AX70" s="91"/>
      <c r="AY70" s="91"/>
      <c r="AZ70" s="95"/>
    </row>
    <row r="71" spans="1:55" ht="18" customHeight="1" thickBot="1">
      <c r="A71" s="1164"/>
      <c r="B71" s="1119"/>
      <c r="C71" s="1120"/>
      <c r="D71" s="1120"/>
      <c r="E71" s="1120"/>
      <c r="F71" s="1120"/>
      <c r="G71" s="1120"/>
      <c r="H71" s="1120"/>
      <c r="I71" s="1120"/>
      <c r="J71" s="1120"/>
      <c r="K71" s="242"/>
      <c r="L71" s="236" t="s">
        <v>222</v>
      </c>
      <c r="M71" s="237"/>
      <c r="N71" s="237"/>
      <c r="O71" s="237"/>
      <c r="P71" s="237"/>
      <c r="Q71" s="237"/>
      <c r="R71" s="237"/>
      <c r="S71" s="1147" t="e">
        <f>IF((CEILING(AP73,1)-AP73)-2*(CEILING(AQ73,1)-AQ73)&gt;=0,CEILING(AP73,1),CEILING(AP73+(AU73+AU74)/S65/12,1))</f>
        <v>#VALUE!</v>
      </c>
      <c r="T71" s="1148"/>
      <c r="U71" s="1148"/>
      <c r="V71" s="1148"/>
      <c r="W71" s="1148"/>
      <c r="X71" s="793" t="s">
        <v>219</v>
      </c>
      <c r="Y71" s="1147" t="e">
        <f>IF((CEILING(AP73,1)-AP73)-2*(CEILING(AQ73,1)-AQ73)&gt;=0,CEILING(AQ73,1),FLOOR(AQ73,1))</f>
        <v>#VALUE!</v>
      </c>
      <c r="Z71" s="1148"/>
      <c r="AA71" s="1148"/>
      <c r="AB71" s="1148"/>
      <c r="AC71" s="1148"/>
      <c r="AD71" s="793" t="s">
        <v>219</v>
      </c>
      <c r="AE71" s="1148" t="e">
        <f>IF(Y71-2*(CEILING(AR73,1))&gt;=0,CEILING(AR73,1),FLOOR(AR73,1))</f>
        <v>#VALUE!</v>
      </c>
      <c r="AF71" s="1148"/>
      <c r="AG71" s="1148"/>
      <c r="AH71" s="1148"/>
      <c r="AI71" s="1148"/>
      <c r="AJ71" s="801" t="s">
        <v>219</v>
      </c>
      <c r="AN71" s="72"/>
      <c r="AO71" s="72" t="s">
        <v>128</v>
      </c>
      <c r="AP71" s="96" t="e">
        <f>W28/(1+Y65/S65/AW69)</f>
        <v>#VALUE!</v>
      </c>
      <c r="AQ71" s="97" t="e">
        <f>W28/(S65/Y65*AW69+1)</f>
        <v>#VALUE!</v>
      </c>
      <c r="AR71" s="96"/>
      <c r="AS71" s="76" t="e">
        <f>SUM(AP71:AR71)</f>
        <v>#VALUE!</v>
      </c>
      <c r="AT71" s="77" t="e">
        <f>AS71-S65*S69*12-Y65*Y69*12</f>
        <v>#VALUE!</v>
      </c>
      <c r="AU71" s="80" t="e">
        <f>IF((CEILING(AP70,1)-AP70)-2*(CEILING(AQ70,1)-AQ70)&gt;=0,0,(AQ70-FLOOR(AQ70,1))*Y65*12)</f>
        <v>#VALUE!</v>
      </c>
      <c r="AV71" s="79"/>
      <c r="AW71" s="98"/>
      <c r="AX71" s="80"/>
      <c r="AY71" s="80"/>
      <c r="AZ71" s="81"/>
    </row>
    <row r="72" spans="1:55" ht="18" customHeight="1" thickBot="1">
      <c r="A72" s="243"/>
      <c r="B72" s="1119"/>
      <c r="C72" s="1120"/>
      <c r="D72" s="1120"/>
      <c r="E72" s="1120"/>
      <c r="F72" s="1120"/>
      <c r="G72" s="1120"/>
      <c r="H72" s="1120"/>
      <c r="I72" s="1120"/>
      <c r="J72" s="1120"/>
      <c r="K72" s="238"/>
      <c r="L72" s="234"/>
      <c r="M72" s="241" t="s">
        <v>176</v>
      </c>
      <c r="N72" s="1154" t="e">
        <f>SUM(T72,Z72,AF72)</f>
        <v>#VALUE!</v>
      </c>
      <c r="O72" s="1154"/>
      <c r="P72" s="1154"/>
      <c r="Q72" s="241" t="s">
        <v>219</v>
      </c>
      <c r="R72" s="244" t="s">
        <v>220</v>
      </c>
      <c r="S72" s="794" t="s">
        <v>176</v>
      </c>
      <c r="T72" s="1117" t="e">
        <f>S65*S71*12</f>
        <v>#VALUE!</v>
      </c>
      <c r="U72" s="1117"/>
      <c r="V72" s="1117"/>
      <c r="W72" s="795" t="s">
        <v>219</v>
      </c>
      <c r="X72" s="800" t="s">
        <v>220</v>
      </c>
      <c r="Y72" s="794" t="s">
        <v>176</v>
      </c>
      <c r="Z72" s="1117" t="e">
        <f>Y65*Y71*12</f>
        <v>#VALUE!</v>
      </c>
      <c r="AA72" s="1117"/>
      <c r="AB72" s="1117"/>
      <c r="AC72" s="795" t="s">
        <v>219</v>
      </c>
      <c r="AD72" s="800" t="s">
        <v>220</v>
      </c>
      <c r="AE72" s="795" t="s">
        <v>176</v>
      </c>
      <c r="AF72" s="1117" t="e">
        <f>AE65*AE71*12</f>
        <v>#VALUE!</v>
      </c>
      <c r="AG72" s="1117"/>
      <c r="AH72" s="1117"/>
      <c r="AI72" s="795" t="s">
        <v>219</v>
      </c>
      <c r="AJ72" s="802" t="s">
        <v>220</v>
      </c>
      <c r="AN72" s="67" t="s">
        <v>135</v>
      </c>
      <c r="AO72" s="93" t="s">
        <v>132</v>
      </c>
      <c r="AP72" s="811"/>
      <c r="AQ72" s="812"/>
      <c r="AR72" s="813"/>
      <c r="AS72" s="91"/>
      <c r="AT72" s="92"/>
      <c r="AU72" s="91"/>
      <c r="AV72" s="93" t="s">
        <v>215</v>
      </c>
      <c r="AW72" s="94" t="e">
        <f>AP72/AQ72</f>
        <v>#DIV/0!</v>
      </c>
      <c r="AX72" s="100" t="e">
        <f>IF(AW72&lt;1,"  1を上回るよう配分比率を設定してください。","  1を上回ることを確認してください")</f>
        <v>#DIV/0!</v>
      </c>
      <c r="AY72" s="100"/>
      <c r="AZ72" s="101"/>
    </row>
    <row r="73" spans="1:55" ht="18" customHeight="1" thickBot="1">
      <c r="A73" s="243"/>
      <c r="B73" s="1119"/>
      <c r="C73" s="1120"/>
      <c r="D73" s="1120"/>
      <c r="E73" s="1120"/>
      <c r="F73" s="1120"/>
      <c r="G73" s="1120"/>
      <c r="H73" s="1120"/>
      <c r="I73" s="1120"/>
      <c r="J73" s="1120"/>
      <c r="K73" s="242"/>
      <c r="L73" s="236" t="s">
        <v>223</v>
      </c>
      <c r="M73" s="237"/>
      <c r="N73" s="237"/>
      <c r="O73" s="237"/>
      <c r="P73" s="237"/>
      <c r="Q73" s="237"/>
      <c r="R73" s="237"/>
      <c r="S73" s="1097"/>
      <c r="T73" s="1098"/>
      <c r="U73" s="1098"/>
      <c r="V73" s="1098"/>
      <c r="W73" s="1099"/>
      <c r="X73" s="234" t="s">
        <v>219</v>
      </c>
      <c r="Y73" s="1097"/>
      <c r="Z73" s="1098"/>
      <c r="AA73" s="1098"/>
      <c r="AB73" s="1098"/>
      <c r="AC73" s="1099"/>
      <c r="AD73" s="307" t="s">
        <v>219</v>
      </c>
      <c r="AE73" s="1097"/>
      <c r="AF73" s="1098"/>
      <c r="AG73" s="1098"/>
      <c r="AH73" s="1098"/>
      <c r="AI73" s="1099"/>
      <c r="AJ73" s="246" t="s">
        <v>219</v>
      </c>
      <c r="AN73" s="102"/>
      <c r="AO73" s="103" t="s">
        <v>127</v>
      </c>
      <c r="AP73" s="89" t="e">
        <f>W28/((S65+Y65/AW72+AE65/AW74)*12)</f>
        <v>#VALUE!</v>
      </c>
      <c r="AQ73" s="90" t="e">
        <f>W28/((S65*AW72+Y65+AE65/AW73)*12)</f>
        <v>#VALUE!</v>
      </c>
      <c r="AR73" s="89" t="e">
        <f>W28/((S65*AW74+Y65*AW73+AE65)*12)</f>
        <v>#VALUE!</v>
      </c>
      <c r="AS73" s="91"/>
      <c r="AT73" s="92"/>
      <c r="AU73" s="104" t="e">
        <f>IF((CEILING(AP73,1)-AP73)-2*(CEILING(AQ73,1)-AQ73)&gt;=0,0,(AQ73-FLOOR(AQ73,1))*Y65*12)</f>
        <v>#VALUE!</v>
      </c>
      <c r="AV73" s="93" t="s">
        <v>216</v>
      </c>
      <c r="AW73" s="94" t="e">
        <f>AQ72/AR72</f>
        <v>#DIV/0!</v>
      </c>
      <c r="AX73" s="100" t="e">
        <f t="shared" ref="AX73" si="0">IF(AW73&lt;2,"  2以上となるよう配分比率を設定してください。","  2以上であることを確認してください")</f>
        <v>#DIV/0!</v>
      </c>
      <c r="AY73" s="100"/>
      <c r="AZ73" s="101"/>
    </row>
    <row r="74" spans="1:55" ht="18" customHeight="1" thickBot="1">
      <c r="A74" s="243"/>
      <c r="B74" s="1107"/>
      <c r="C74" s="1108"/>
      <c r="D74" s="1108"/>
      <c r="E74" s="1108"/>
      <c r="F74" s="1108"/>
      <c r="G74" s="1108"/>
      <c r="H74" s="1108"/>
      <c r="I74" s="1120"/>
      <c r="J74" s="1120"/>
      <c r="K74" s="247"/>
      <c r="L74" s="234"/>
      <c r="M74" s="248" t="s">
        <v>176</v>
      </c>
      <c r="N74" s="1118">
        <f>SUM(T74,Z74,AF74)</f>
        <v>0</v>
      </c>
      <c r="O74" s="1118"/>
      <c r="P74" s="1118"/>
      <c r="Q74" s="248" t="s">
        <v>219</v>
      </c>
      <c r="R74" s="249" t="s">
        <v>220</v>
      </c>
      <c r="S74" s="250" t="s">
        <v>176</v>
      </c>
      <c r="T74" s="1118">
        <f>S65*S73*12</f>
        <v>0</v>
      </c>
      <c r="U74" s="1118"/>
      <c r="V74" s="1118"/>
      <c r="W74" s="248" t="s">
        <v>219</v>
      </c>
      <c r="X74" s="251" t="s">
        <v>220</v>
      </c>
      <c r="Y74" s="248" t="s">
        <v>176</v>
      </c>
      <c r="Z74" s="1118">
        <f>Y65*Y73*12</f>
        <v>0</v>
      </c>
      <c r="AA74" s="1118"/>
      <c r="AB74" s="1118"/>
      <c r="AC74" s="248" t="s">
        <v>219</v>
      </c>
      <c r="AD74" s="251" t="s">
        <v>220</v>
      </c>
      <c r="AE74" s="248" t="s">
        <v>176</v>
      </c>
      <c r="AF74" s="1118">
        <f>AE65*AE73*12</f>
        <v>0</v>
      </c>
      <c r="AG74" s="1118"/>
      <c r="AH74" s="1118"/>
      <c r="AI74" s="248" t="s">
        <v>219</v>
      </c>
      <c r="AJ74" s="252" t="s">
        <v>220</v>
      </c>
      <c r="AM74" s="49"/>
      <c r="AN74" s="105"/>
      <c r="AO74" s="72" t="s">
        <v>128</v>
      </c>
      <c r="AP74" s="106" t="e">
        <f>W28/(1+Y65/S65/AW72+AE65/S65/AW74)</f>
        <v>#VALUE!</v>
      </c>
      <c r="AQ74" s="76" t="e">
        <f>W28/(S65/Y65*AW72+1+AE65/Y65/AW73)</f>
        <v>#VALUE!</v>
      </c>
      <c r="AR74" s="106" t="e">
        <f>W28/(S65/AE65*AW74+Y65/AE65*AW73+1)</f>
        <v>#VALUE!</v>
      </c>
      <c r="AS74" s="76" t="e">
        <f>SUM(AP74:AR74)</f>
        <v>#VALUE!</v>
      </c>
      <c r="AT74" s="77" t="e">
        <f>AS74-S65*S71*12-Y65*Y71*12-AE65*AE71*12</f>
        <v>#VALUE!</v>
      </c>
      <c r="AU74" s="107" t="e">
        <f>IF(Y71-2*(CEILING(AR73,1))&gt;=0,0,(AR73-FLOOR(AR73,1))*AE65*12)</f>
        <v>#VALUE!</v>
      </c>
      <c r="AV74" s="79" t="s">
        <v>217</v>
      </c>
      <c r="AW74" s="80" t="e">
        <f>AP72/AR72</f>
        <v>#DIV/0!</v>
      </c>
      <c r="AX74" s="80"/>
      <c r="AY74" s="80"/>
      <c r="AZ74" s="81"/>
    </row>
    <row r="75" spans="1:55" s="49" customFormat="1" ht="18" customHeight="1" thickBot="1">
      <c r="A75" s="253"/>
      <c r="B75" s="254" t="s">
        <v>250</v>
      </c>
      <c r="C75" s="214"/>
      <c r="D75" s="214"/>
      <c r="E75" s="214"/>
      <c r="F75" s="214"/>
      <c r="G75" s="214"/>
      <c r="H75" s="214"/>
      <c r="I75" s="214"/>
      <c r="J75" s="214"/>
      <c r="K75" s="255"/>
      <c r="L75" s="255"/>
      <c r="M75" s="214"/>
      <c r="N75" s="214"/>
      <c r="O75" s="214"/>
      <c r="P75" s="214"/>
      <c r="Q75" s="214"/>
      <c r="R75" s="214"/>
      <c r="S75" s="214"/>
      <c r="T75" s="214"/>
      <c r="U75" s="214"/>
      <c r="V75" s="214"/>
      <c r="W75" s="256"/>
      <c r="X75" s="1114"/>
      <c r="Y75" s="1115"/>
      <c r="Z75" s="257" t="s">
        <v>74</v>
      </c>
      <c r="AA75" s="258"/>
      <c r="AB75" s="258"/>
      <c r="AC75" s="1116"/>
      <c r="AD75" s="1116"/>
      <c r="AE75" s="257"/>
      <c r="AF75" s="257"/>
      <c r="AG75" s="257"/>
      <c r="AH75" s="259"/>
      <c r="AI75" s="260"/>
      <c r="AJ75" s="261"/>
      <c r="AM75" s="109"/>
      <c r="AN75" s="110"/>
      <c r="AO75" s="110"/>
      <c r="AP75" s="110"/>
      <c r="AQ75" s="110"/>
      <c r="AR75" s="111"/>
      <c r="AT75" s="51"/>
      <c r="BA75" s="815"/>
      <c r="BB75" s="815"/>
      <c r="BC75" s="815"/>
    </row>
    <row r="76" spans="1:55" s="49" customFormat="1" ht="16.5" customHeight="1">
      <c r="A76" s="262"/>
      <c r="B76" s="263"/>
      <c r="C76" s="264" t="s">
        <v>206</v>
      </c>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6"/>
      <c r="AL76" s="108"/>
      <c r="AM76" s="109"/>
      <c r="AN76" s="110"/>
      <c r="AO76" s="110"/>
      <c r="AP76" s="110"/>
      <c r="AQ76" s="110"/>
      <c r="AR76" s="111"/>
      <c r="AT76" s="51"/>
      <c r="BA76" s="815"/>
      <c r="BB76" s="815"/>
      <c r="BC76" s="815"/>
    </row>
    <row r="77" spans="1:55" s="49" customFormat="1" ht="15.75" customHeight="1">
      <c r="A77" s="262"/>
      <c r="B77" s="263"/>
      <c r="C77" s="267"/>
      <c r="D77" s="264" t="s">
        <v>207</v>
      </c>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20"/>
      <c r="AJ77" s="266"/>
      <c r="AL77" s="108"/>
      <c r="AM77" s="109"/>
      <c r="AN77" s="110"/>
      <c r="AO77" s="110"/>
      <c r="AP77" s="110"/>
      <c r="AQ77" s="110"/>
      <c r="AR77" s="111"/>
      <c r="AT77" s="51"/>
      <c r="BA77" s="815" t="b">
        <v>0</v>
      </c>
      <c r="BB77" s="815"/>
      <c r="BC77" s="815"/>
    </row>
    <row r="78" spans="1:55" s="49" customFormat="1" ht="15.75" customHeight="1">
      <c r="A78" s="262"/>
      <c r="B78" s="263"/>
      <c r="C78" s="269"/>
      <c r="D78" s="264" t="s">
        <v>208</v>
      </c>
      <c r="E78" s="270"/>
      <c r="F78" s="270"/>
      <c r="G78" s="270"/>
      <c r="H78" s="270"/>
      <c r="I78" s="270"/>
      <c r="J78" s="270"/>
      <c r="K78" s="270"/>
      <c r="L78" s="270"/>
      <c r="M78" s="270"/>
      <c r="N78" s="270"/>
      <c r="O78" s="270"/>
      <c r="P78" s="270"/>
      <c r="Q78" s="270"/>
      <c r="R78" s="270"/>
      <c r="S78" s="270"/>
      <c r="T78" s="268"/>
      <c r="U78" s="268"/>
      <c r="V78" s="268"/>
      <c r="W78" s="268"/>
      <c r="X78" s="268"/>
      <c r="Y78" s="268"/>
      <c r="Z78" s="268"/>
      <c r="AA78" s="268"/>
      <c r="AB78" s="268"/>
      <c r="AC78" s="268"/>
      <c r="AD78" s="268"/>
      <c r="AE78" s="268"/>
      <c r="AF78" s="268"/>
      <c r="AG78" s="268"/>
      <c r="AH78" s="268"/>
      <c r="AI78" s="220"/>
      <c r="AJ78" s="266"/>
      <c r="AL78" s="108"/>
      <c r="AM78" s="109"/>
      <c r="AN78" s="110"/>
      <c r="AO78" s="110"/>
      <c r="AP78" s="110"/>
      <c r="AQ78" s="110"/>
      <c r="AR78" s="111"/>
      <c r="AT78" s="51"/>
      <c r="BA78" s="815" t="b">
        <v>0</v>
      </c>
      <c r="BB78" s="815"/>
      <c r="BC78" s="815"/>
    </row>
    <row r="79" spans="1:55" s="49" customFormat="1" ht="27" customHeight="1">
      <c r="A79" s="262"/>
      <c r="B79" s="263"/>
      <c r="C79" s="269"/>
      <c r="D79" s="1122" t="s">
        <v>251</v>
      </c>
      <c r="E79" s="1122"/>
      <c r="F79" s="1122"/>
      <c r="G79" s="1122"/>
      <c r="H79" s="1122"/>
      <c r="I79" s="1122"/>
      <c r="J79" s="1122"/>
      <c r="K79" s="1122"/>
      <c r="L79" s="1122"/>
      <c r="M79" s="1122"/>
      <c r="N79" s="1122"/>
      <c r="O79" s="1122"/>
      <c r="P79" s="1122"/>
      <c r="Q79" s="1122"/>
      <c r="R79" s="1122"/>
      <c r="S79" s="1122"/>
      <c r="T79" s="1122"/>
      <c r="U79" s="1122"/>
      <c r="V79" s="1122"/>
      <c r="W79" s="1122"/>
      <c r="X79" s="1122"/>
      <c r="Y79" s="1122"/>
      <c r="Z79" s="1122"/>
      <c r="AA79" s="1122"/>
      <c r="AB79" s="1122"/>
      <c r="AC79" s="1122"/>
      <c r="AD79" s="1122"/>
      <c r="AE79" s="1122"/>
      <c r="AF79" s="1122"/>
      <c r="AG79" s="1122"/>
      <c r="AH79" s="1122"/>
      <c r="AI79" s="1122"/>
      <c r="AJ79" s="266"/>
      <c r="AL79" s="108"/>
      <c r="AM79" s="109"/>
      <c r="AN79" s="110"/>
      <c r="AO79" s="110"/>
      <c r="AP79" s="110"/>
      <c r="AQ79" s="110"/>
      <c r="AR79" s="111"/>
      <c r="AT79" s="51"/>
      <c r="BA79" s="815" t="b">
        <v>0</v>
      </c>
      <c r="BB79" s="815"/>
      <c r="BC79" s="815"/>
    </row>
    <row r="80" spans="1:55" s="49" customFormat="1" ht="18" customHeight="1" thickBot="1">
      <c r="A80" s="271"/>
      <c r="B80" s="272"/>
      <c r="C80" s="273"/>
      <c r="D80" s="274" t="s">
        <v>61</v>
      </c>
      <c r="E80" s="275"/>
      <c r="F80" s="1124"/>
      <c r="G80" s="1124"/>
      <c r="H80" s="1124"/>
      <c r="I80" s="1124"/>
      <c r="J80" s="1124"/>
      <c r="K80" s="1124"/>
      <c r="L80" s="1124"/>
      <c r="M80" s="1124"/>
      <c r="N80" s="1124"/>
      <c r="O80" s="1124"/>
      <c r="P80" s="1124"/>
      <c r="Q80" s="1124"/>
      <c r="R80" s="1124"/>
      <c r="S80" s="1124"/>
      <c r="T80" s="1124"/>
      <c r="U80" s="1124"/>
      <c r="V80" s="1124"/>
      <c r="W80" s="1124"/>
      <c r="X80" s="1124"/>
      <c r="Y80" s="1124"/>
      <c r="Z80" s="1124"/>
      <c r="AA80" s="1124"/>
      <c r="AB80" s="1124"/>
      <c r="AC80" s="1124"/>
      <c r="AD80" s="1124"/>
      <c r="AE80" s="1124"/>
      <c r="AF80" s="1124"/>
      <c r="AG80" s="1124"/>
      <c r="AH80" s="1124"/>
      <c r="AI80" s="1124"/>
      <c r="AJ80" s="276" t="s">
        <v>209</v>
      </c>
      <c r="AL80" s="108"/>
      <c r="BA80" s="815" t="b">
        <v>0</v>
      </c>
      <c r="BB80" s="815"/>
      <c r="BC80" s="815"/>
    </row>
    <row r="81" spans="1:55" s="49" customFormat="1" ht="18" customHeight="1" thickBot="1">
      <c r="A81" s="185" t="s">
        <v>38</v>
      </c>
      <c r="B81" s="277" t="s">
        <v>269</v>
      </c>
      <c r="C81" s="278"/>
      <c r="D81" s="278"/>
      <c r="E81" s="278"/>
      <c r="F81" s="278"/>
      <c r="G81" s="278"/>
      <c r="H81" s="277"/>
      <c r="I81" s="277"/>
      <c r="J81" s="277"/>
      <c r="K81" s="277"/>
      <c r="L81" s="279"/>
      <c r="M81" s="206"/>
      <c r="N81" s="280" t="s">
        <v>164</v>
      </c>
      <c r="O81" s="207"/>
      <c r="P81" s="1100"/>
      <c r="Q81" s="1100"/>
      <c r="R81" s="207" t="s">
        <v>12</v>
      </c>
      <c r="S81" s="1100"/>
      <c r="T81" s="1100"/>
      <c r="U81" s="207" t="s">
        <v>13</v>
      </c>
      <c r="V81" s="1035" t="s">
        <v>14</v>
      </c>
      <c r="W81" s="1035"/>
      <c r="X81" s="207" t="s">
        <v>33</v>
      </c>
      <c r="Y81" s="207"/>
      <c r="Z81" s="1100"/>
      <c r="AA81" s="1100"/>
      <c r="AB81" s="207" t="s">
        <v>12</v>
      </c>
      <c r="AC81" s="1100"/>
      <c r="AD81" s="1100"/>
      <c r="AE81" s="207" t="s">
        <v>13</v>
      </c>
      <c r="AF81" s="207" t="s">
        <v>162</v>
      </c>
      <c r="AG81" s="207" t="str">
        <f>IF(P81&gt;=1,(Z81*12+AC81)-(P81*12+S81)+1,"")</f>
        <v/>
      </c>
      <c r="AH81" s="1035" t="s">
        <v>163</v>
      </c>
      <c r="AI81" s="1035"/>
      <c r="AJ81" s="208" t="s">
        <v>64</v>
      </c>
      <c r="BA81" s="815"/>
      <c r="BB81" s="815"/>
      <c r="BC81" s="815"/>
    </row>
    <row r="82" spans="1:55" s="49" customFormat="1" ht="6" customHeight="1">
      <c r="A82" s="281"/>
      <c r="B82" s="282"/>
      <c r="C82" s="282"/>
      <c r="D82" s="282"/>
      <c r="E82" s="282"/>
      <c r="F82" s="282"/>
      <c r="G82" s="282"/>
      <c r="H82" s="282"/>
      <c r="I82" s="282"/>
      <c r="J82" s="282"/>
      <c r="K82" s="282"/>
      <c r="L82" s="282"/>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1"/>
      <c r="BA82" s="815"/>
      <c r="BB82" s="815"/>
      <c r="BC82" s="815"/>
    </row>
    <row r="83" spans="1:55" s="49" customFormat="1" ht="13.5" customHeight="1">
      <c r="A83" s="819" t="s">
        <v>90</v>
      </c>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1"/>
      <c r="BA83" s="815"/>
      <c r="BB83" s="815"/>
      <c r="BC83" s="815"/>
    </row>
    <row r="84" spans="1:55" s="49" customFormat="1" ht="33.75" customHeight="1">
      <c r="A84" s="283" t="s">
        <v>125</v>
      </c>
      <c r="B84" s="1039" t="s">
        <v>394</v>
      </c>
      <c r="C84" s="1039"/>
      <c r="D84" s="1039"/>
      <c r="E84" s="1039"/>
      <c r="F84" s="1039"/>
      <c r="G84" s="1039"/>
      <c r="H84" s="1039"/>
      <c r="I84" s="1039"/>
      <c r="J84" s="1039"/>
      <c r="K84" s="1039"/>
      <c r="L84" s="1039"/>
      <c r="M84" s="1039"/>
      <c r="N84" s="1039"/>
      <c r="O84" s="1039"/>
      <c r="P84" s="1039"/>
      <c r="Q84" s="1039"/>
      <c r="R84" s="1039"/>
      <c r="S84" s="1039"/>
      <c r="T84" s="1039"/>
      <c r="U84" s="1039"/>
      <c r="V84" s="1039"/>
      <c r="W84" s="1039"/>
      <c r="X84" s="1039"/>
      <c r="Y84" s="1039"/>
      <c r="Z84" s="1039"/>
      <c r="AA84" s="1039"/>
      <c r="AB84" s="1039"/>
      <c r="AC84" s="1039"/>
      <c r="AD84" s="1039"/>
      <c r="AE84" s="1039"/>
      <c r="AF84" s="1039"/>
      <c r="AG84" s="1039"/>
      <c r="AH84" s="1039"/>
      <c r="AI84" s="1039"/>
      <c r="AJ84" s="1039"/>
      <c r="BA84" s="815"/>
      <c r="BB84" s="815"/>
      <c r="BC84" s="815"/>
    </row>
    <row r="85" spans="1:55" s="49" customFormat="1" ht="33.75" customHeight="1">
      <c r="A85" s="283" t="s">
        <v>91</v>
      </c>
      <c r="B85" s="1314" t="s">
        <v>395</v>
      </c>
      <c r="C85" s="1314"/>
      <c r="D85" s="1314"/>
      <c r="E85" s="1314"/>
      <c r="F85" s="1314"/>
      <c r="G85" s="1314"/>
      <c r="H85" s="1314"/>
      <c r="I85" s="1314"/>
      <c r="J85" s="1314"/>
      <c r="K85" s="1314"/>
      <c r="L85" s="1314"/>
      <c r="M85" s="1314"/>
      <c r="N85" s="1314"/>
      <c r="O85" s="1314"/>
      <c r="P85" s="1314"/>
      <c r="Q85" s="1314"/>
      <c r="R85" s="1314"/>
      <c r="S85" s="1314"/>
      <c r="T85" s="1314"/>
      <c r="U85" s="1314"/>
      <c r="V85" s="1314"/>
      <c r="W85" s="1314"/>
      <c r="X85" s="1314"/>
      <c r="Y85" s="1314"/>
      <c r="Z85" s="1314"/>
      <c r="AA85" s="1314"/>
      <c r="AB85" s="1314"/>
      <c r="AC85" s="1314"/>
      <c r="AD85" s="1314"/>
      <c r="AE85" s="1314"/>
      <c r="AF85" s="1314"/>
      <c r="AG85" s="1314"/>
      <c r="AH85" s="1314"/>
      <c r="AI85" s="1314"/>
      <c r="AJ85" s="1314"/>
      <c r="BA85" s="815"/>
      <c r="BB85" s="815"/>
      <c r="BC85" s="815"/>
    </row>
    <row r="86" spans="1:55" s="49" customFormat="1" ht="15" customHeight="1">
      <c r="A86" s="283"/>
      <c r="B86" s="662"/>
      <c r="C86" s="662"/>
      <c r="D86" s="662"/>
      <c r="E86" s="662"/>
      <c r="F86" s="662"/>
      <c r="G86" s="662"/>
      <c r="H86" s="662"/>
      <c r="I86" s="662"/>
      <c r="J86" s="662"/>
      <c r="K86" s="662"/>
      <c r="L86" s="662"/>
      <c r="M86" s="662"/>
      <c r="N86" s="662"/>
      <c r="O86" s="662"/>
      <c r="P86" s="662"/>
      <c r="Q86" s="662"/>
      <c r="R86" s="662"/>
      <c r="S86" s="662"/>
      <c r="T86" s="662"/>
      <c r="U86" s="662"/>
      <c r="V86" s="662"/>
      <c r="W86" s="662"/>
      <c r="X86" s="662"/>
      <c r="Y86" s="662"/>
      <c r="Z86" s="662"/>
      <c r="AA86" s="662"/>
      <c r="AB86" s="662"/>
      <c r="AC86" s="662"/>
      <c r="AD86" s="662"/>
      <c r="AE86" s="662"/>
      <c r="AF86" s="662"/>
      <c r="AG86" s="662"/>
      <c r="AH86" s="662"/>
      <c r="AI86" s="662"/>
      <c r="AJ86" s="662"/>
      <c r="AM86" s="46"/>
      <c r="AN86" s="46"/>
      <c r="AO86" s="46"/>
      <c r="AP86" s="46"/>
      <c r="AQ86" s="46"/>
      <c r="AR86" s="46"/>
      <c r="AS86" s="46"/>
      <c r="AT86" s="52"/>
      <c r="AU86" s="46"/>
      <c r="AV86" s="46"/>
      <c r="AW86" s="46"/>
      <c r="AX86" s="46"/>
      <c r="AY86" s="46"/>
      <c r="AZ86" s="46"/>
      <c r="BA86" s="815"/>
      <c r="BB86" s="815"/>
      <c r="BC86" s="815"/>
    </row>
    <row r="87" spans="1:55" ht="15" customHeight="1">
      <c r="A87" s="176" t="s">
        <v>397</v>
      </c>
      <c r="B87" s="546"/>
      <c r="C87" s="545"/>
      <c r="D87" s="545"/>
      <c r="E87" s="545"/>
      <c r="F87" s="545"/>
      <c r="G87" s="545"/>
      <c r="H87" s="545"/>
      <c r="I87" s="545"/>
      <c r="J87" s="545"/>
      <c r="K87" s="545"/>
      <c r="L87" s="545"/>
      <c r="M87" s="545"/>
      <c r="N87" s="1315"/>
      <c r="O87" s="1315"/>
      <c r="P87" s="1315"/>
      <c r="Q87" s="1315"/>
      <c r="R87" s="1315"/>
      <c r="S87" s="1315"/>
      <c r="T87" s="1315"/>
      <c r="U87" s="1315"/>
      <c r="V87" s="1315"/>
      <c r="W87" s="1315"/>
      <c r="X87" s="1315"/>
      <c r="Y87" s="1315"/>
      <c r="Z87" s="545"/>
      <c r="AA87" s="545"/>
      <c r="AB87" s="545"/>
      <c r="AC87" s="545"/>
      <c r="AD87" s="545"/>
      <c r="AE87" s="545"/>
      <c r="AF87" s="545"/>
      <c r="AG87" s="550"/>
      <c r="AH87" s="550"/>
      <c r="AI87" s="547"/>
      <c r="AJ87" s="548"/>
      <c r="AK87" s="47"/>
      <c r="AT87" s="52"/>
    </row>
    <row r="88" spans="1:55" ht="22.5" customHeight="1">
      <c r="A88" s="741" t="s">
        <v>475</v>
      </c>
      <c r="B88" s="1111" t="s">
        <v>487</v>
      </c>
      <c r="C88" s="1112"/>
      <c r="D88" s="1112"/>
      <c r="E88" s="1112"/>
      <c r="F88" s="1112"/>
      <c r="G88" s="1112"/>
      <c r="H88" s="1112"/>
      <c r="I88" s="1112"/>
      <c r="J88" s="1112"/>
      <c r="K88" s="1112"/>
      <c r="L88" s="1112"/>
      <c r="M88" s="1112"/>
      <c r="N88" s="1112"/>
      <c r="O88" s="1112"/>
      <c r="P88" s="1112"/>
      <c r="Q88" s="1112"/>
      <c r="R88" s="1112"/>
      <c r="S88" s="1112"/>
      <c r="T88" s="1112"/>
      <c r="U88" s="1112"/>
      <c r="V88" s="1112"/>
      <c r="W88" s="1112"/>
      <c r="X88" s="1112"/>
      <c r="Y88" s="1112"/>
      <c r="Z88" s="1112"/>
      <c r="AA88" s="1112"/>
      <c r="AB88" s="1112"/>
      <c r="AC88" s="1112"/>
      <c r="AD88" s="1112"/>
      <c r="AE88" s="1112"/>
      <c r="AF88" s="1112"/>
      <c r="AG88" s="1112"/>
      <c r="AH88" s="1112"/>
      <c r="AI88" s="1112"/>
      <c r="AJ88" s="1112"/>
      <c r="AK88" s="47"/>
      <c r="AT88" s="52"/>
    </row>
    <row r="89" spans="1:55" ht="6" customHeight="1">
      <c r="A89" s="175"/>
      <c r="B89" s="685"/>
      <c r="C89" s="686"/>
      <c r="D89" s="686"/>
      <c r="E89" s="686"/>
      <c r="F89" s="686"/>
      <c r="G89" s="686"/>
      <c r="H89" s="686"/>
      <c r="I89" s="686"/>
      <c r="J89" s="686"/>
      <c r="K89" s="686"/>
      <c r="L89" s="686"/>
      <c r="M89" s="686"/>
      <c r="N89" s="686"/>
      <c r="O89" s="686"/>
      <c r="P89" s="686"/>
      <c r="Q89" s="686"/>
      <c r="R89" s="686"/>
      <c r="S89" s="686"/>
      <c r="T89" s="686"/>
      <c r="U89" s="686"/>
      <c r="V89" s="686"/>
      <c r="W89" s="686"/>
      <c r="X89" s="686"/>
      <c r="Y89" s="686"/>
      <c r="Z89" s="686"/>
      <c r="AA89" s="686"/>
      <c r="AB89" s="686"/>
      <c r="AC89" s="686"/>
      <c r="AD89" s="686"/>
      <c r="AE89" s="686"/>
      <c r="AF89" s="686"/>
      <c r="AG89" s="686"/>
      <c r="AH89" s="686"/>
      <c r="AI89" s="686"/>
      <c r="AJ89" s="686"/>
      <c r="AK89" s="47"/>
      <c r="AU89" s="52"/>
    </row>
    <row r="90" spans="1:55" ht="17.25" customHeight="1">
      <c r="A90" s="1033" t="s">
        <v>424</v>
      </c>
      <c r="B90" s="1033"/>
      <c r="C90" s="1033"/>
      <c r="D90" s="1033"/>
      <c r="E90" s="1033"/>
      <c r="F90" s="1033"/>
      <c r="G90" s="1033"/>
      <c r="H90" s="1033"/>
      <c r="I90" s="1033"/>
      <c r="J90" s="1033"/>
      <c r="K90" s="1033"/>
      <c r="L90" s="1033"/>
      <c r="M90" s="1033"/>
      <c r="N90" s="1033"/>
      <c r="O90" s="1033"/>
      <c r="P90" s="1033"/>
      <c r="Q90" s="1033"/>
      <c r="R90" s="1033"/>
      <c r="S90" s="1033"/>
      <c r="T90" s="1033"/>
      <c r="U90" s="1033"/>
      <c r="V90" s="1033"/>
      <c r="W90" s="1033"/>
      <c r="X90" s="1033"/>
      <c r="Y90" s="1033"/>
      <c r="Z90" s="1033"/>
      <c r="AA90" s="1033"/>
      <c r="AB90" s="1033" t="s">
        <v>383</v>
      </c>
      <c r="AC90" s="1033"/>
      <c r="AD90" s="1033"/>
      <c r="AE90" s="1033"/>
      <c r="AF90" s="1033"/>
      <c r="AG90" s="1033"/>
      <c r="AH90" s="1033"/>
      <c r="AI90" s="1033"/>
      <c r="AJ90" s="1033"/>
      <c r="AK90" s="1033"/>
      <c r="AL90" s="47"/>
      <c r="AU90" s="52"/>
    </row>
    <row r="91" spans="1:55" ht="17.25" customHeight="1">
      <c r="A91" s="1033" t="s">
        <v>481</v>
      </c>
      <c r="B91" s="1033"/>
      <c r="C91" s="1033"/>
      <c r="D91" s="1033"/>
      <c r="E91" s="1033"/>
      <c r="F91" s="1033"/>
      <c r="G91" s="1033"/>
      <c r="H91" s="1033"/>
      <c r="I91" s="1033"/>
      <c r="J91" s="1033"/>
      <c r="K91" s="1033"/>
      <c r="L91" s="1033"/>
      <c r="M91" s="1033"/>
      <c r="N91" s="1033"/>
      <c r="O91" s="1033"/>
      <c r="P91" s="1033"/>
      <c r="Q91" s="1033"/>
      <c r="R91" s="1033"/>
      <c r="S91" s="1033"/>
      <c r="T91" s="1033"/>
      <c r="U91" s="1033"/>
      <c r="V91" s="1033"/>
      <c r="W91" s="1033"/>
      <c r="X91" s="1033"/>
      <c r="Y91" s="1033"/>
      <c r="Z91" s="1033"/>
      <c r="AA91" s="1033"/>
      <c r="AB91" s="1033" t="s">
        <v>396</v>
      </c>
      <c r="AC91" s="1033"/>
      <c r="AD91" s="1033"/>
      <c r="AE91" s="1033"/>
      <c r="AF91" s="1033"/>
      <c r="AG91" s="1033"/>
      <c r="AH91" s="1033"/>
      <c r="AI91" s="1033"/>
      <c r="AJ91" s="1033"/>
      <c r="AK91" s="1033"/>
      <c r="AL91" s="47"/>
      <c r="AU91" s="52"/>
    </row>
    <row r="92" spans="1:55" ht="17.25" customHeight="1" thickBot="1">
      <c r="A92" s="1293" t="s">
        <v>480</v>
      </c>
      <c r="B92" s="1294"/>
      <c r="C92" s="1294"/>
      <c r="D92" s="1294"/>
      <c r="E92" s="1294"/>
      <c r="F92" s="1294"/>
      <c r="G92" s="1294"/>
      <c r="H92" s="1294"/>
      <c r="I92" s="1294"/>
      <c r="J92" s="1294"/>
      <c r="K92" s="1294"/>
      <c r="L92" s="1294"/>
      <c r="M92" s="1294"/>
      <c r="N92" s="1294"/>
      <c r="O92" s="1294"/>
      <c r="P92" s="1294"/>
      <c r="Q92" s="1294"/>
      <c r="R92" s="1294"/>
      <c r="S92" s="1294"/>
      <c r="T92" s="1294"/>
      <c r="U92" s="1294"/>
      <c r="V92" s="1294"/>
      <c r="W92" s="1294"/>
      <c r="X92" s="1294"/>
      <c r="Y92" s="1294"/>
      <c r="Z92" s="1294"/>
      <c r="AA92" s="1295"/>
      <c r="AB92" s="700"/>
      <c r="AC92" s="701"/>
      <c r="AD92" s="701"/>
      <c r="AE92" s="701"/>
      <c r="AF92" s="701"/>
      <c r="AG92" s="701"/>
      <c r="AH92" s="701"/>
      <c r="AI92" s="701"/>
      <c r="AJ92" s="701"/>
      <c r="AK92" s="701"/>
      <c r="AL92" s="47"/>
      <c r="AU92" s="52"/>
    </row>
    <row r="93" spans="1:55" ht="17.25" customHeight="1" thickBot="1">
      <c r="A93" s="740"/>
      <c r="B93" s="1296" t="s">
        <v>431</v>
      </c>
      <c r="C93" s="1297"/>
      <c r="D93" s="1297"/>
      <c r="E93" s="1297"/>
      <c r="F93" s="1297"/>
      <c r="G93" s="1297"/>
      <c r="H93" s="1297"/>
      <c r="I93" s="1297"/>
      <c r="J93" s="1297"/>
      <c r="K93" s="1297"/>
      <c r="L93" s="1297"/>
      <c r="M93" s="1297"/>
      <c r="N93" s="1298"/>
      <c r="O93" s="1299">
        <f>SUM('(入力②-3)別紙様式2-4 個表_ベースアップ'!AI12:AI111)</f>
        <v>0</v>
      </c>
      <c r="P93" s="1300"/>
      <c r="Q93" s="1300"/>
      <c r="R93" s="1300"/>
      <c r="S93" s="1300"/>
      <c r="T93" s="1300"/>
      <c r="U93" s="1301"/>
      <c r="V93" s="551" t="s">
        <v>2</v>
      </c>
      <c r="W93" s="552"/>
      <c r="X93" s="553"/>
      <c r="Y93" s="553"/>
      <c r="Z93" s="554"/>
      <c r="AA93" s="555"/>
      <c r="AB93" s="1285" t="s">
        <v>204</v>
      </c>
      <c r="AC93" s="1286" t="str">
        <f>IF(X94=0,"",IF(X94&gt;=200/3,"○","×"))</f>
        <v/>
      </c>
      <c r="AD93" s="1289" t="s">
        <v>411</v>
      </c>
      <c r="AE93" s="701"/>
      <c r="AF93" s="701"/>
      <c r="AG93" s="701"/>
      <c r="AH93" s="701"/>
      <c r="AI93" s="701"/>
      <c r="AJ93" s="701"/>
      <c r="AK93" s="701"/>
      <c r="AL93" s="47"/>
      <c r="AU93" s="52"/>
    </row>
    <row r="94" spans="1:55" ht="17.25" customHeight="1" thickBot="1">
      <c r="A94" s="703"/>
      <c r="B94" s="703"/>
      <c r="C94" s="701"/>
      <c r="D94" s="1002" t="s">
        <v>432</v>
      </c>
      <c r="E94" s="1003"/>
      <c r="F94" s="1003"/>
      <c r="G94" s="1003"/>
      <c r="H94" s="1003"/>
      <c r="I94" s="1003"/>
      <c r="J94" s="1003"/>
      <c r="K94" s="1003"/>
      <c r="L94" s="1003"/>
      <c r="M94" s="1003"/>
      <c r="N94" s="1003"/>
      <c r="O94" s="1302">
        <f>SUM('(入力②-3)別紙様式2-4 個表_ベースアップ'!AJ12:AJ111)</f>
        <v>0</v>
      </c>
      <c r="P94" s="1303"/>
      <c r="Q94" s="1303"/>
      <c r="R94" s="1303"/>
      <c r="S94" s="1303"/>
      <c r="T94" s="1303"/>
      <c r="U94" s="1304"/>
      <c r="V94" s="556" t="s">
        <v>2</v>
      </c>
      <c r="W94" s="557" t="s">
        <v>44</v>
      </c>
      <c r="X94" s="1305">
        <f>IFERROR(O94/O93*100,0)</f>
        <v>0</v>
      </c>
      <c r="Y94" s="1306"/>
      <c r="Z94" s="550" t="s">
        <v>45</v>
      </c>
      <c r="AA94" s="558" t="s">
        <v>322</v>
      </c>
      <c r="AB94" s="1285"/>
      <c r="AC94" s="1287"/>
      <c r="AD94" s="1290"/>
      <c r="AE94" s="701"/>
      <c r="AF94" s="701"/>
      <c r="AG94" s="701"/>
      <c r="AH94" s="701"/>
      <c r="AI94" s="701"/>
      <c r="AJ94" s="701"/>
      <c r="AK94" s="701"/>
      <c r="AL94" s="47"/>
      <c r="AU94" s="52"/>
    </row>
    <row r="95" spans="1:55" ht="16.5" customHeight="1" thickBot="1">
      <c r="A95" s="703"/>
      <c r="B95" s="704"/>
      <c r="C95" s="702"/>
      <c r="D95" s="1008"/>
      <c r="E95" s="1009"/>
      <c r="F95" s="1009"/>
      <c r="G95" s="1009"/>
      <c r="H95" s="1009"/>
      <c r="I95" s="1009"/>
      <c r="J95" s="1009"/>
      <c r="K95" s="1009"/>
      <c r="L95" s="1009"/>
      <c r="M95" s="1009"/>
      <c r="N95" s="1010"/>
      <c r="O95" s="1307" t="s">
        <v>323</v>
      </c>
      <c r="P95" s="1307"/>
      <c r="Q95" s="1308"/>
      <c r="R95" s="1309" t="e">
        <f>O94/AH99</f>
        <v>#VALUE!</v>
      </c>
      <c r="S95" s="1310"/>
      <c r="T95" s="1310"/>
      <c r="U95" s="1311"/>
      <c r="V95" s="559" t="s">
        <v>324</v>
      </c>
      <c r="W95" s="557"/>
      <c r="X95" s="1312"/>
      <c r="Y95" s="1312"/>
      <c r="Z95" s="550"/>
      <c r="AA95" s="558"/>
      <c r="AB95" s="1285"/>
      <c r="AC95" s="1288"/>
      <c r="AD95" s="1290"/>
      <c r="AE95" s="701"/>
      <c r="AF95" s="701"/>
      <c r="AG95" s="701"/>
      <c r="AH95" s="701"/>
      <c r="AI95" s="701"/>
      <c r="AJ95" s="701"/>
      <c r="AK95" s="701"/>
      <c r="AL95" s="47"/>
      <c r="AU95" s="52"/>
    </row>
    <row r="96" spans="1:55" ht="17.25" customHeight="1" thickBot="1">
      <c r="A96" s="703"/>
      <c r="B96" s="1296" t="s">
        <v>433</v>
      </c>
      <c r="C96" s="1297"/>
      <c r="D96" s="1297"/>
      <c r="E96" s="1297"/>
      <c r="F96" s="1297"/>
      <c r="G96" s="1297"/>
      <c r="H96" s="1297"/>
      <c r="I96" s="1297"/>
      <c r="J96" s="1297"/>
      <c r="K96" s="1297"/>
      <c r="L96" s="1297"/>
      <c r="M96" s="1297"/>
      <c r="N96" s="1298"/>
      <c r="O96" s="1299">
        <f>SUM('(入力②-3)別紙様式2-4 個表_ベースアップ'!AK12:AK111)</f>
        <v>0</v>
      </c>
      <c r="P96" s="1300"/>
      <c r="Q96" s="1300"/>
      <c r="R96" s="1300"/>
      <c r="S96" s="1300"/>
      <c r="T96" s="1300"/>
      <c r="U96" s="1301"/>
      <c r="V96" s="705" t="s">
        <v>2</v>
      </c>
      <c r="W96" s="552"/>
      <c r="X96" s="553"/>
      <c r="Y96" s="553"/>
      <c r="Z96" s="554"/>
      <c r="AA96" s="555"/>
      <c r="AB96" s="1285" t="s">
        <v>204</v>
      </c>
      <c r="AC96" s="1286" t="str">
        <f>IF(X97=0,"",IF(X97&gt;=200/3,"○","×"))</f>
        <v/>
      </c>
      <c r="AD96" s="1290"/>
      <c r="AE96" s="701"/>
      <c r="AF96" s="701"/>
      <c r="AG96" s="701"/>
      <c r="AH96" s="701"/>
      <c r="AI96" s="701"/>
      <c r="AJ96" s="701"/>
      <c r="AK96" s="701"/>
      <c r="AL96" s="47"/>
      <c r="AU96" s="52"/>
    </row>
    <row r="97" spans="1:55" ht="17.25" customHeight="1" thickBot="1">
      <c r="A97" s="703"/>
      <c r="B97" s="703"/>
      <c r="C97" s="701"/>
      <c r="D97" s="1002" t="s">
        <v>434</v>
      </c>
      <c r="E97" s="1003"/>
      <c r="F97" s="1003"/>
      <c r="G97" s="1003"/>
      <c r="H97" s="1003"/>
      <c r="I97" s="1003"/>
      <c r="J97" s="1003"/>
      <c r="K97" s="1003"/>
      <c r="L97" s="1003"/>
      <c r="M97" s="1003"/>
      <c r="N97" s="1003"/>
      <c r="O97" s="1302">
        <f>SUM('(入力②-3)別紙様式2-4 個表_ベースアップ'!AL12:AL111)</f>
        <v>0</v>
      </c>
      <c r="P97" s="1303"/>
      <c r="Q97" s="1303"/>
      <c r="R97" s="1303"/>
      <c r="S97" s="1303"/>
      <c r="T97" s="1303"/>
      <c r="U97" s="1304"/>
      <c r="V97" s="706" t="s">
        <v>2</v>
      </c>
      <c r="W97" s="557" t="s">
        <v>44</v>
      </c>
      <c r="X97" s="1305">
        <f>IFERROR(O97/O96*100,0)</f>
        <v>0</v>
      </c>
      <c r="Y97" s="1306"/>
      <c r="Z97" s="550" t="s">
        <v>45</v>
      </c>
      <c r="AA97" s="558" t="s">
        <v>322</v>
      </c>
      <c r="AB97" s="1285"/>
      <c r="AC97" s="1287"/>
      <c r="AD97" s="1290"/>
      <c r="AE97" s="701"/>
      <c r="AF97" s="701"/>
      <c r="AG97" s="701"/>
      <c r="AH97" s="701"/>
      <c r="AI97" s="701"/>
      <c r="AJ97" s="701"/>
      <c r="AK97" s="701"/>
      <c r="AL97" s="47"/>
      <c r="AU97" s="52"/>
    </row>
    <row r="98" spans="1:55" ht="16.5" customHeight="1" thickBot="1">
      <c r="A98" s="703"/>
      <c r="B98" s="704"/>
      <c r="C98" s="702"/>
      <c r="D98" s="1008"/>
      <c r="E98" s="1009"/>
      <c r="F98" s="1009"/>
      <c r="G98" s="1009"/>
      <c r="H98" s="1009"/>
      <c r="I98" s="1009"/>
      <c r="J98" s="1009"/>
      <c r="K98" s="1009"/>
      <c r="L98" s="1009"/>
      <c r="M98" s="1009"/>
      <c r="N98" s="1010"/>
      <c r="O98" s="1307" t="s">
        <v>323</v>
      </c>
      <c r="P98" s="1307"/>
      <c r="Q98" s="1308"/>
      <c r="R98" s="1309" t="e">
        <f>O97/AH99</f>
        <v>#VALUE!</v>
      </c>
      <c r="S98" s="1310"/>
      <c r="T98" s="1310"/>
      <c r="U98" s="1311"/>
      <c r="V98" s="707" t="s">
        <v>324</v>
      </c>
      <c r="W98" s="708"/>
      <c r="X98" s="1313"/>
      <c r="Y98" s="1313"/>
      <c r="Z98" s="549"/>
      <c r="AA98" s="709"/>
      <c r="AB98" s="1285"/>
      <c r="AC98" s="1288"/>
      <c r="AD98" s="1291"/>
      <c r="AE98" s="701"/>
      <c r="AF98" s="701"/>
      <c r="AG98" s="701"/>
      <c r="AH98" s="701"/>
      <c r="AI98" s="701"/>
      <c r="AJ98" s="701"/>
      <c r="AK98" s="701"/>
      <c r="AL98" s="47"/>
      <c r="AM98" s="49"/>
      <c r="AN98" s="49"/>
      <c r="AO98" s="49"/>
      <c r="AP98" s="49"/>
      <c r="AQ98" s="49"/>
      <c r="AR98" s="49"/>
      <c r="AS98" s="49"/>
      <c r="AT98" s="49"/>
      <c r="AU98" s="49"/>
      <c r="AV98" s="49"/>
      <c r="AW98" s="49"/>
      <c r="AX98" s="49"/>
      <c r="AY98" s="49"/>
      <c r="AZ98" s="49"/>
    </row>
    <row r="99" spans="1:55" s="49" customFormat="1" ht="18.75" customHeight="1" thickBot="1">
      <c r="A99" s="713" t="s">
        <v>465</v>
      </c>
      <c r="B99" s="714" t="s">
        <v>16</v>
      </c>
      <c r="C99" s="714"/>
      <c r="D99" s="714"/>
      <c r="E99" s="714"/>
      <c r="F99" s="714"/>
      <c r="G99" s="714"/>
      <c r="H99" s="714"/>
      <c r="I99" s="714"/>
      <c r="J99" s="714"/>
      <c r="K99" s="714"/>
      <c r="L99" s="714"/>
      <c r="M99" s="714"/>
      <c r="N99" s="640"/>
      <c r="O99" s="280" t="s">
        <v>33</v>
      </c>
      <c r="P99" s="207"/>
      <c r="Q99" s="1083"/>
      <c r="R99" s="1083"/>
      <c r="S99" s="207" t="s">
        <v>12</v>
      </c>
      <c r="T99" s="1083"/>
      <c r="U99" s="1083"/>
      <c r="V99" s="207" t="s">
        <v>13</v>
      </c>
      <c r="W99" s="1035" t="s">
        <v>14</v>
      </c>
      <c r="X99" s="1035"/>
      <c r="Y99" s="207" t="s">
        <v>33</v>
      </c>
      <c r="Z99" s="207"/>
      <c r="AA99" s="1083"/>
      <c r="AB99" s="1083"/>
      <c r="AC99" s="207" t="s">
        <v>12</v>
      </c>
      <c r="AD99" s="1083"/>
      <c r="AE99" s="1083"/>
      <c r="AF99" s="207" t="s">
        <v>13</v>
      </c>
      <c r="AG99" s="207" t="s">
        <v>162</v>
      </c>
      <c r="AH99" s="207" t="str">
        <f>IF(Q99&gt;=1,(AA99*12+AD99)-(Q99*12+T99)+1,"")</f>
        <v/>
      </c>
      <c r="AI99" s="1035" t="s">
        <v>163</v>
      </c>
      <c r="AJ99" s="1035"/>
      <c r="AK99" s="208" t="s">
        <v>64</v>
      </c>
      <c r="AM99" s="46"/>
      <c r="AN99" s="46"/>
      <c r="AO99" s="46"/>
      <c r="AP99" s="46"/>
      <c r="AQ99" s="46"/>
      <c r="AR99" s="46"/>
      <c r="AS99" s="46"/>
      <c r="AT99" s="52"/>
      <c r="AU99" s="46"/>
      <c r="AV99" s="46"/>
      <c r="AW99" s="46"/>
      <c r="AX99" s="46"/>
      <c r="AY99" s="46"/>
      <c r="AZ99" s="46"/>
      <c r="BA99" s="815"/>
      <c r="BB99" s="815"/>
      <c r="BC99" s="815"/>
    </row>
    <row r="100" spans="1:55" ht="6.75" customHeight="1">
      <c r="A100" s="560"/>
      <c r="B100" s="561"/>
      <c r="C100" s="561"/>
      <c r="D100" s="561"/>
      <c r="E100" s="561"/>
      <c r="F100" s="561"/>
      <c r="G100" s="561"/>
      <c r="H100" s="561"/>
      <c r="I100" s="561"/>
      <c r="J100" s="561"/>
      <c r="K100" s="561"/>
      <c r="L100" s="561"/>
      <c r="M100" s="562"/>
      <c r="N100" s="562"/>
      <c r="O100" s="562"/>
      <c r="P100" s="562"/>
      <c r="Q100" s="562"/>
      <c r="R100" s="562"/>
      <c r="S100" s="562"/>
      <c r="T100" s="562"/>
      <c r="U100" s="562"/>
      <c r="V100" s="562"/>
      <c r="W100" s="562"/>
      <c r="X100" s="562"/>
      <c r="Y100" s="562"/>
      <c r="Z100" s="562"/>
      <c r="AA100" s="562"/>
      <c r="AB100" s="562"/>
      <c r="AC100" s="562"/>
      <c r="AD100" s="562"/>
      <c r="AE100" s="562"/>
      <c r="AF100" s="562"/>
      <c r="AG100" s="562"/>
      <c r="AH100" s="562"/>
      <c r="AI100" s="562"/>
      <c r="AJ100" s="563"/>
      <c r="AK100" s="47"/>
      <c r="AM100" s="49"/>
      <c r="AN100" s="49"/>
      <c r="AO100" s="49"/>
      <c r="AP100" s="49"/>
      <c r="AQ100" s="49"/>
      <c r="AR100" s="49"/>
      <c r="AS100" s="49"/>
      <c r="AT100" s="49"/>
      <c r="AU100" s="49"/>
      <c r="AV100" s="49"/>
      <c r="AW100" s="49"/>
      <c r="AX100" s="49"/>
      <c r="AY100" s="49"/>
      <c r="AZ100" s="49"/>
    </row>
    <row r="101" spans="1:55" s="49" customFormat="1" ht="13.5" customHeight="1" thickBot="1">
      <c r="A101" s="819" t="s">
        <v>90</v>
      </c>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1"/>
      <c r="AN101" s="822" t="s">
        <v>411</v>
      </c>
      <c r="BA101" s="815"/>
      <c r="BB101" s="815"/>
      <c r="BC101" s="815"/>
    </row>
    <row r="102" spans="1:55" s="49" customFormat="1" ht="12.75" customHeight="1" thickBot="1">
      <c r="A102" s="283" t="s">
        <v>91</v>
      </c>
      <c r="B102" s="1039" t="s">
        <v>512</v>
      </c>
      <c r="C102" s="1039"/>
      <c r="D102" s="1039"/>
      <c r="E102" s="1039"/>
      <c r="F102" s="1039"/>
      <c r="G102" s="1039"/>
      <c r="H102" s="1039"/>
      <c r="I102" s="1039"/>
      <c r="J102" s="1039"/>
      <c r="K102" s="1039"/>
      <c r="L102" s="1039"/>
      <c r="M102" s="1039"/>
      <c r="N102" s="1039"/>
      <c r="O102" s="1039"/>
      <c r="P102" s="1039"/>
      <c r="Q102" s="1039"/>
      <c r="R102" s="1039"/>
      <c r="S102" s="1039"/>
      <c r="T102" s="1039"/>
      <c r="U102" s="1039"/>
      <c r="V102" s="1039"/>
      <c r="W102" s="1039"/>
      <c r="X102" s="1039"/>
      <c r="Y102" s="1039"/>
      <c r="Z102" s="1039"/>
      <c r="AA102" s="1039"/>
      <c r="AB102" s="1039"/>
      <c r="AC102" s="1039"/>
      <c r="AD102" s="1039"/>
      <c r="AE102" s="1039"/>
      <c r="AF102" s="1039"/>
      <c r="AG102" s="1039"/>
      <c r="AH102" s="1039"/>
      <c r="AI102" s="1039"/>
      <c r="AJ102" s="1039"/>
      <c r="AM102" s="821"/>
      <c r="AN102" s="820" t="str">
        <f>IF(AD29="","",IF(O93+O96=AD29,"○","×"))</f>
        <v/>
      </c>
      <c r="BA102" s="815"/>
      <c r="BB102" s="815"/>
      <c r="BC102" s="815"/>
    </row>
    <row r="103" spans="1:55" s="49" customFormat="1" ht="5.25" customHeight="1">
      <c r="A103" s="283"/>
      <c r="B103" s="672"/>
      <c r="C103" s="672"/>
      <c r="D103" s="672"/>
      <c r="E103" s="672"/>
      <c r="F103" s="672"/>
      <c r="G103" s="672"/>
      <c r="H103" s="672"/>
      <c r="I103" s="672"/>
      <c r="J103" s="672"/>
      <c r="K103" s="672"/>
      <c r="L103" s="672"/>
      <c r="M103" s="672"/>
      <c r="N103" s="672"/>
      <c r="O103" s="672"/>
      <c r="P103" s="672"/>
      <c r="Q103" s="672"/>
      <c r="R103" s="672"/>
      <c r="S103" s="672"/>
      <c r="T103" s="672"/>
      <c r="U103" s="672"/>
      <c r="V103" s="672"/>
      <c r="W103" s="672"/>
      <c r="X103" s="672"/>
      <c r="Y103" s="672"/>
      <c r="Z103" s="672"/>
      <c r="AA103" s="672"/>
      <c r="AB103" s="672"/>
      <c r="AC103" s="672"/>
      <c r="AD103" s="672"/>
      <c r="AE103" s="672"/>
      <c r="AF103" s="672"/>
      <c r="AG103" s="672"/>
      <c r="AH103" s="672"/>
      <c r="AI103" s="672"/>
      <c r="AJ103" s="672"/>
      <c r="BA103" s="815"/>
      <c r="BB103" s="815"/>
      <c r="BC103" s="815"/>
    </row>
    <row r="104" spans="1:55" s="49" customFormat="1" ht="3.75" customHeight="1">
      <c r="A104" s="284"/>
      <c r="B104" s="285"/>
      <c r="C104" s="285"/>
      <c r="D104" s="285"/>
      <c r="E104" s="285"/>
      <c r="F104" s="285"/>
      <c r="G104" s="285"/>
      <c r="H104" s="285"/>
      <c r="I104" s="285"/>
      <c r="J104" s="285"/>
      <c r="K104" s="285"/>
      <c r="L104" s="285"/>
      <c r="M104" s="284"/>
      <c r="N104" s="284"/>
      <c r="O104" s="286"/>
      <c r="P104" s="286"/>
      <c r="Q104" s="284"/>
      <c r="R104" s="286"/>
      <c r="S104" s="286"/>
      <c r="T104" s="284"/>
      <c r="U104" s="220"/>
      <c r="V104" s="220"/>
      <c r="W104" s="284"/>
      <c r="X104" s="284"/>
      <c r="Y104" s="286"/>
      <c r="Z104" s="286"/>
      <c r="AA104" s="284"/>
      <c r="AB104" s="286"/>
      <c r="AC104" s="286"/>
      <c r="AD104" s="284"/>
      <c r="AE104" s="284"/>
      <c r="AF104" s="284"/>
      <c r="AG104" s="284"/>
      <c r="AH104" s="284"/>
      <c r="AI104" s="284"/>
      <c r="AJ104" s="287"/>
      <c r="BA104" s="815"/>
      <c r="BB104" s="815"/>
      <c r="BC104" s="815"/>
    </row>
    <row r="105" spans="1:55" s="49" customFormat="1" ht="18" customHeight="1">
      <c r="A105" s="245" t="s">
        <v>398</v>
      </c>
      <c r="B105" s="284"/>
      <c r="C105" s="289"/>
      <c r="D105" s="289"/>
      <c r="E105" s="289"/>
      <c r="F105" s="289"/>
      <c r="G105" s="289"/>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90"/>
      <c r="BA105" s="815"/>
      <c r="BB105" s="815"/>
      <c r="BC105" s="815"/>
    </row>
    <row r="106" spans="1:55" s="49" customFormat="1" ht="18" customHeight="1">
      <c r="A106" s="291" t="s">
        <v>386</v>
      </c>
      <c r="B106" s="292"/>
      <c r="C106" s="293"/>
      <c r="D106" s="293"/>
      <c r="E106" s="289"/>
      <c r="F106" s="293"/>
      <c r="G106" s="293"/>
      <c r="H106" s="293"/>
      <c r="I106" s="289"/>
      <c r="J106" s="293"/>
      <c r="K106" s="293"/>
      <c r="L106" s="293"/>
      <c r="M106" s="293"/>
      <c r="N106" s="293"/>
      <c r="O106" s="289"/>
      <c r="P106" s="293"/>
      <c r="Q106" s="293"/>
      <c r="R106" s="293"/>
      <c r="S106" s="293"/>
      <c r="T106" s="293"/>
      <c r="U106" s="293"/>
      <c r="V106" s="289"/>
      <c r="W106" s="293"/>
      <c r="X106" s="293"/>
      <c r="Y106" s="289"/>
      <c r="Z106" s="289"/>
      <c r="AA106" s="293"/>
      <c r="AB106" s="293"/>
      <c r="AC106" s="293"/>
      <c r="AD106" s="293"/>
      <c r="AE106" s="202"/>
      <c r="AF106" s="202"/>
      <c r="AG106" s="202"/>
      <c r="AH106" s="202"/>
      <c r="AI106" s="202"/>
      <c r="AJ106" s="202"/>
      <c r="BA106" s="815"/>
      <c r="BB106" s="815"/>
      <c r="BC106" s="815"/>
    </row>
    <row r="107" spans="1:55" s="49" customFormat="1" ht="24.75" customHeight="1">
      <c r="A107" s="1094" t="s">
        <v>49</v>
      </c>
      <c r="B107" s="1095"/>
      <c r="C107" s="1095"/>
      <c r="D107" s="1096"/>
      <c r="E107" s="294"/>
      <c r="F107" s="295" t="s">
        <v>47</v>
      </c>
      <c r="G107" s="218"/>
      <c r="H107" s="218"/>
      <c r="I107" s="296"/>
      <c r="J107" s="295" t="s">
        <v>92</v>
      </c>
      <c r="K107" s="218"/>
      <c r="L107" s="218"/>
      <c r="M107" s="218"/>
      <c r="N107" s="218"/>
      <c r="O107" s="296"/>
      <c r="P107" s="295" t="s">
        <v>93</v>
      </c>
      <c r="Q107" s="218"/>
      <c r="R107" s="218"/>
      <c r="S107" s="218"/>
      <c r="T107" s="218"/>
      <c r="U107" s="218"/>
      <c r="V107" s="296"/>
      <c r="W107" s="295" t="s">
        <v>48</v>
      </c>
      <c r="X107" s="218"/>
      <c r="Y107" s="297"/>
      <c r="Z107" s="296"/>
      <c r="AA107" s="295" t="s">
        <v>43</v>
      </c>
      <c r="AB107" s="218"/>
      <c r="AC107" s="218"/>
      <c r="AD107" s="218"/>
      <c r="AE107" s="297"/>
      <c r="AF107" s="297"/>
      <c r="AG107" s="297"/>
      <c r="AH107" s="297"/>
      <c r="AI107" s="297"/>
      <c r="AJ107" s="298"/>
      <c r="AK107" s="50"/>
      <c r="BA107" s="815" t="b">
        <v>0</v>
      </c>
      <c r="BB107" s="815" t="b">
        <v>0</v>
      </c>
      <c r="BC107" s="815" t="b">
        <v>0</v>
      </c>
    </row>
    <row r="108" spans="1:55" s="49" customFormat="1" ht="18" customHeight="1">
      <c r="A108" s="1104" t="s">
        <v>46</v>
      </c>
      <c r="B108" s="1105"/>
      <c r="C108" s="1105"/>
      <c r="D108" s="1105"/>
      <c r="E108" s="299" t="s">
        <v>252</v>
      </c>
      <c r="F108" s="300"/>
      <c r="G108" s="301"/>
      <c r="H108" s="301"/>
      <c r="I108" s="302"/>
      <c r="J108" s="301"/>
      <c r="K108" s="301"/>
      <c r="L108" s="301"/>
      <c r="M108" s="301"/>
      <c r="N108" s="301"/>
      <c r="O108" s="303"/>
      <c r="P108" s="301"/>
      <c r="Q108" s="301"/>
      <c r="R108" s="301"/>
      <c r="S108" s="301"/>
      <c r="T108" s="301"/>
      <c r="U108" s="301"/>
      <c r="V108" s="303"/>
      <c r="W108" s="301"/>
      <c r="X108" s="301"/>
      <c r="Y108" s="302"/>
      <c r="Z108" s="302"/>
      <c r="AA108" s="301"/>
      <c r="AB108" s="301"/>
      <c r="AC108" s="301"/>
      <c r="AD108" s="301"/>
      <c r="AE108" s="301"/>
      <c r="AF108" s="301"/>
      <c r="AG108" s="301"/>
      <c r="AH108" s="301"/>
      <c r="AI108" s="301"/>
      <c r="AJ108" s="304"/>
      <c r="AK108" s="50"/>
      <c r="BA108" s="815"/>
      <c r="BB108" s="815" t="b">
        <v>0</v>
      </c>
      <c r="BC108" s="815" t="b">
        <v>0</v>
      </c>
    </row>
    <row r="109" spans="1:55" s="49" customFormat="1" ht="18" customHeight="1">
      <c r="A109" s="1119"/>
      <c r="B109" s="1120"/>
      <c r="C109" s="1120"/>
      <c r="D109" s="1120"/>
      <c r="E109" s="305"/>
      <c r="F109" s="303" t="s">
        <v>50</v>
      </c>
      <c r="G109" s="302"/>
      <c r="H109" s="302"/>
      <c r="I109" s="302"/>
      <c r="J109" s="302"/>
      <c r="K109" s="306"/>
      <c r="L109" s="303" t="s">
        <v>169</v>
      </c>
      <c r="M109" s="302"/>
      <c r="N109" s="302"/>
      <c r="O109" s="303"/>
      <c r="P109" s="303"/>
      <c r="Q109" s="307"/>
      <c r="R109" s="308"/>
      <c r="S109" s="303" t="s">
        <v>43</v>
      </c>
      <c r="T109" s="303"/>
      <c r="U109" s="303" t="s">
        <v>44</v>
      </c>
      <c r="V109" s="1123"/>
      <c r="W109" s="1123"/>
      <c r="X109" s="1123"/>
      <c r="Y109" s="1123"/>
      <c r="Z109" s="1123"/>
      <c r="AA109" s="1123"/>
      <c r="AB109" s="1123"/>
      <c r="AC109" s="1123"/>
      <c r="AD109" s="1123"/>
      <c r="AE109" s="1123"/>
      <c r="AF109" s="1123"/>
      <c r="AG109" s="1123"/>
      <c r="AH109" s="1123"/>
      <c r="AI109" s="1123"/>
      <c r="AJ109" s="309" t="s">
        <v>45</v>
      </c>
      <c r="AK109" s="50"/>
      <c r="BA109" s="815" t="b">
        <v>0</v>
      </c>
      <c r="BB109" s="815" t="b">
        <v>0</v>
      </c>
      <c r="BC109" s="815" t="b">
        <v>0</v>
      </c>
    </row>
    <row r="110" spans="1:55" s="49" customFormat="1" ht="18" customHeight="1" thickBot="1">
      <c r="A110" s="1119"/>
      <c r="B110" s="1120"/>
      <c r="C110" s="1120"/>
      <c r="D110" s="1120"/>
      <c r="E110" s="310" t="s">
        <v>364</v>
      </c>
      <c r="F110" s="307"/>
      <c r="G110" s="302"/>
      <c r="H110" s="302"/>
      <c r="I110" s="302"/>
      <c r="J110" s="302"/>
      <c r="K110" s="284"/>
      <c r="L110" s="302"/>
      <c r="M110" s="202"/>
      <c r="N110" s="643"/>
      <c r="O110" s="303"/>
      <c r="P110" s="307"/>
      <c r="Q110" s="307"/>
      <c r="R110" s="307"/>
      <c r="S110" s="311"/>
      <c r="T110" s="311"/>
      <c r="U110" s="311"/>
      <c r="V110" s="311"/>
      <c r="W110" s="311"/>
      <c r="X110" s="311"/>
      <c r="Y110" s="311"/>
      <c r="Z110" s="311"/>
      <c r="AA110" s="311"/>
      <c r="AB110" s="311"/>
      <c r="AC110" s="311"/>
      <c r="AD110" s="311"/>
      <c r="AE110" s="311"/>
      <c r="AF110" s="311"/>
      <c r="AG110" s="311"/>
      <c r="AH110" s="311"/>
      <c r="AI110" s="311"/>
      <c r="AJ110" s="312"/>
      <c r="AK110" s="50"/>
      <c r="BA110" s="815"/>
      <c r="BB110" s="815"/>
      <c r="BC110" s="815"/>
    </row>
    <row r="111" spans="1:55" s="49" customFormat="1" ht="82.5" customHeight="1" thickBot="1">
      <c r="A111" s="1119"/>
      <c r="B111" s="1120"/>
      <c r="C111" s="1120"/>
      <c r="D111" s="1120"/>
      <c r="E111" s="1090"/>
      <c r="F111" s="1091"/>
      <c r="G111" s="1091"/>
      <c r="H111" s="1091"/>
      <c r="I111" s="1091"/>
      <c r="J111" s="1091"/>
      <c r="K111" s="1091"/>
      <c r="L111" s="1091"/>
      <c r="M111" s="1091"/>
      <c r="N111" s="1091"/>
      <c r="O111" s="1091"/>
      <c r="P111" s="1091"/>
      <c r="Q111" s="1091"/>
      <c r="R111" s="1091"/>
      <c r="S111" s="1091"/>
      <c r="T111" s="1091"/>
      <c r="U111" s="1091"/>
      <c r="V111" s="1091"/>
      <c r="W111" s="1091"/>
      <c r="X111" s="1091"/>
      <c r="Y111" s="1091"/>
      <c r="Z111" s="1091"/>
      <c r="AA111" s="1091"/>
      <c r="AB111" s="1091"/>
      <c r="AC111" s="1091"/>
      <c r="AD111" s="1091"/>
      <c r="AE111" s="1091"/>
      <c r="AF111" s="1091"/>
      <c r="AG111" s="1091"/>
      <c r="AH111" s="1091"/>
      <c r="AI111" s="1091"/>
      <c r="AJ111" s="1092"/>
      <c r="AK111" s="50"/>
      <c r="BA111" s="815"/>
      <c r="BB111" s="815"/>
      <c r="BC111" s="815"/>
    </row>
    <row r="112" spans="1:55" s="49" customFormat="1" ht="14.25" customHeight="1" thickBot="1">
      <c r="A112" s="1119"/>
      <c r="B112" s="1120"/>
      <c r="C112" s="1120"/>
      <c r="D112" s="1120"/>
      <c r="E112" s="313" t="s">
        <v>417</v>
      </c>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c r="AJ112" s="314"/>
      <c r="AK112" s="50"/>
      <c r="BA112" s="815"/>
      <c r="BB112" s="815"/>
      <c r="BC112" s="815"/>
    </row>
    <row r="113" spans="1:55" s="49" customFormat="1" ht="18" customHeight="1" thickBot="1">
      <c r="A113" s="1107"/>
      <c r="B113" s="1108"/>
      <c r="C113" s="1108"/>
      <c r="D113" s="1108"/>
      <c r="E113" s="315" t="s">
        <v>171</v>
      </c>
      <c r="F113" s="217"/>
      <c r="G113" s="217"/>
      <c r="H113" s="217"/>
      <c r="I113" s="217"/>
      <c r="J113" s="217"/>
      <c r="K113" s="217"/>
      <c r="L113" s="1121" t="s">
        <v>369</v>
      </c>
      <c r="M113" s="1093"/>
      <c r="N113" s="1093"/>
      <c r="O113" s="1093"/>
      <c r="P113" s="1093"/>
      <c r="Q113" s="316" t="s">
        <v>5</v>
      </c>
      <c r="R113" s="1093"/>
      <c r="S113" s="1093"/>
      <c r="T113" s="316" t="s">
        <v>51</v>
      </c>
      <c r="U113" s="317" t="s">
        <v>44</v>
      </c>
      <c r="V113" s="318"/>
      <c r="W113" s="319" t="s">
        <v>52</v>
      </c>
      <c r="X113" s="317"/>
      <c r="Y113" s="317"/>
      <c r="Z113" s="318"/>
      <c r="AA113" s="319" t="s">
        <v>53</v>
      </c>
      <c r="AB113" s="317"/>
      <c r="AC113" s="317" t="s">
        <v>45</v>
      </c>
      <c r="AD113" s="317"/>
      <c r="AE113" s="317"/>
      <c r="AF113" s="317"/>
      <c r="AG113" s="317"/>
      <c r="AH113" s="317"/>
      <c r="AI113" s="317"/>
      <c r="AJ113" s="320"/>
      <c r="AK113" s="50"/>
      <c r="BA113" s="815" t="b">
        <v>0</v>
      </c>
      <c r="BB113" s="815" t="b">
        <v>0</v>
      </c>
      <c r="BC113" s="815"/>
    </row>
    <row r="114" spans="1:55" s="49" customFormat="1" ht="15" customHeight="1">
      <c r="A114" s="1008" t="s">
        <v>453</v>
      </c>
      <c r="B114" s="1009"/>
      <c r="C114" s="1009"/>
      <c r="D114" s="1009"/>
      <c r="E114" s="1009"/>
      <c r="F114" s="1009"/>
      <c r="G114" s="1009"/>
      <c r="H114" s="1009"/>
      <c r="I114" s="1009"/>
      <c r="J114" s="1009"/>
      <c r="K114" s="1009"/>
      <c r="L114" s="1009"/>
      <c r="M114" s="1009"/>
      <c r="N114" s="1009"/>
      <c r="O114" s="1009"/>
      <c r="P114" s="1009"/>
      <c r="Q114" s="1009"/>
      <c r="R114" s="1009"/>
      <c r="S114" s="1009"/>
      <c r="T114" s="1009"/>
      <c r="U114" s="1009"/>
      <c r="V114" s="1009"/>
      <c r="W114" s="1009"/>
      <c r="X114" s="1009"/>
      <c r="Y114" s="1009"/>
      <c r="Z114" s="1009"/>
      <c r="AA114" s="1009"/>
      <c r="AB114" s="1009"/>
      <c r="AC114" s="1009"/>
      <c r="AD114" s="1009"/>
      <c r="AE114" s="1009"/>
      <c r="AF114" s="1010"/>
      <c r="AG114" s="733"/>
      <c r="AH114" s="734" t="s">
        <v>124</v>
      </c>
      <c r="AI114" s="733"/>
      <c r="AJ114" s="735"/>
      <c r="BA114" s="815" t="b">
        <v>0</v>
      </c>
      <c r="BB114" s="815"/>
      <c r="BC114" s="815"/>
    </row>
    <row r="115" spans="1:55" s="49" customFormat="1" ht="10.5" customHeight="1">
      <c r="A115" s="321"/>
      <c r="B115" s="321"/>
      <c r="C115" s="321"/>
      <c r="D115" s="321"/>
      <c r="E115" s="322"/>
      <c r="F115" s="286"/>
      <c r="G115" s="286"/>
      <c r="H115" s="286"/>
      <c r="I115" s="286"/>
      <c r="J115" s="286"/>
      <c r="K115" s="286"/>
      <c r="L115" s="303"/>
      <c r="M115" s="303"/>
      <c r="N115" s="286"/>
      <c r="O115" s="323"/>
      <c r="P115" s="323"/>
      <c r="Q115" s="323"/>
      <c r="R115" s="323"/>
      <c r="S115" s="323"/>
      <c r="T115" s="323"/>
      <c r="U115" s="286"/>
      <c r="V115" s="286"/>
      <c r="W115" s="324"/>
      <c r="X115" s="286"/>
      <c r="Y115" s="286"/>
      <c r="Z115" s="286"/>
      <c r="AA115" s="323"/>
      <c r="AB115" s="286"/>
      <c r="AC115" s="286"/>
      <c r="AD115" s="286"/>
      <c r="AE115" s="286"/>
      <c r="AF115" s="286"/>
      <c r="AG115" s="286"/>
      <c r="AH115" s="286"/>
      <c r="AI115" s="286"/>
      <c r="AJ115" s="325"/>
      <c r="BA115" s="815"/>
      <c r="BB115" s="815"/>
      <c r="BC115" s="815"/>
    </row>
    <row r="116" spans="1:55" s="49" customFormat="1" ht="18" customHeight="1" thickBot="1">
      <c r="A116" s="326" t="s">
        <v>387</v>
      </c>
      <c r="B116" s="302"/>
      <c r="C116" s="302"/>
      <c r="D116" s="302"/>
      <c r="E116" s="286"/>
      <c r="F116" s="286"/>
      <c r="G116" s="286"/>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BA116" s="815"/>
      <c r="BB116" s="815"/>
      <c r="BC116" s="815"/>
    </row>
    <row r="117" spans="1:55" s="49" customFormat="1" ht="67.5" customHeight="1" thickBot="1">
      <c r="A117" s="1094" t="s">
        <v>139</v>
      </c>
      <c r="B117" s="1095"/>
      <c r="C117" s="1095"/>
      <c r="D117" s="1110"/>
      <c r="E117" s="1197"/>
      <c r="F117" s="1198"/>
      <c r="G117" s="1198"/>
      <c r="H117" s="1198"/>
      <c r="I117" s="1198"/>
      <c r="J117" s="1198"/>
      <c r="K117" s="1198"/>
      <c r="L117" s="1198"/>
      <c r="M117" s="1198"/>
      <c r="N117" s="1198"/>
      <c r="O117" s="1198"/>
      <c r="P117" s="1198"/>
      <c r="Q117" s="1198"/>
      <c r="R117" s="1198"/>
      <c r="S117" s="1198"/>
      <c r="T117" s="1198"/>
      <c r="U117" s="1198"/>
      <c r="V117" s="1198"/>
      <c r="W117" s="1198"/>
      <c r="X117" s="1198"/>
      <c r="Y117" s="1198"/>
      <c r="Z117" s="1198"/>
      <c r="AA117" s="1198"/>
      <c r="AB117" s="1198"/>
      <c r="AC117" s="1198"/>
      <c r="AD117" s="1198"/>
      <c r="AE117" s="1198"/>
      <c r="AF117" s="1198"/>
      <c r="AG117" s="1198"/>
      <c r="AH117" s="1198"/>
      <c r="AI117" s="1198"/>
      <c r="AJ117" s="1199"/>
      <c r="AK117" s="50"/>
      <c r="BA117" s="815"/>
      <c r="BB117" s="815"/>
      <c r="BC117" s="815"/>
    </row>
    <row r="118" spans="1:55" s="49" customFormat="1" ht="16.5" customHeight="1" thickBot="1">
      <c r="A118" s="1104" t="s">
        <v>138</v>
      </c>
      <c r="B118" s="1105"/>
      <c r="C118" s="1105"/>
      <c r="D118" s="1106"/>
      <c r="E118" s="329"/>
      <c r="F118" s="300" t="s">
        <v>166</v>
      </c>
      <c r="G118" s="301"/>
      <c r="H118" s="301"/>
      <c r="I118" s="301"/>
      <c r="J118" s="301"/>
      <c r="K118" s="301"/>
      <c r="L118" s="301"/>
      <c r="M118" s="301"/>
      <c r="N118" s="329"/>
      <c r="O118" s="300" t="s">
        <v>167</v>
      </c>
      <c r="P118" s="301"/>
      <c r="Q118" s="301"/>
      <c r="R118" s="301"/>
      <c r="S118" s="301"/>
      <c r="T118" s="301"/>
      <c r="U118" s="329"/>
      <c r="V118" s="300" t="s">
        <v>168</v>
      </c>
      <c r="W118" s="301"/>
      <c r="X118" s="301"/>
      <c r="Y118" s="301"/>
      <c r="Z118" s="301"/>
      <c r="AA118" s="301"/>
      <c r="AB118" s="301"/>
      <c r="AC118" s="301"/>
      <c r="AD118" s="301"/>
      <c r="AE118" s="301"/>
      <c r="AF118" s="301"/>
      <c r="AG118" s="301"/>
      <c r="AH118" s="301"/>
      <c r="AI118" s="301"/>
      <c r="AJ118" s="304"/>
      <c r="AK118" s="50"/>
      <c r="BA118" s="815" t="b">
        <v>0</v>
      </c>
      <c r="BB118" s="815" t="b">
        <v>0</v>
      </c>
      <c r="BC118" s="815" t="b">
        <v>0</v>
      </c>
    </row>
    <row r="119" spans="1:55" s="49" customFormat="1" ht="14.25" customHeight="1" thickBot="1">
      <c r="A119" s="1107"/>
      <c r="B119" s="1108"/>
      <c r="C119" s="1108"/>
      <c r="D119" s="1109"/>
      <c r="E119" s="295" t="s">
        <v>179</v>
      </c>
      <c r="F119" s="295"/>
      <c r="G119" s="218"/>
      <c r="H119" s="218"/>
      <c r="I119" s="218"/>
      <c r="J119" s="218"/>
      <c r="K119" s="218"/>
      <c r="L119" s="218"/>
      <c r="M119" s="218"/>
      <c r="N119" s="218"/>
      <c r="O119" s="295"/>
      <c r="P119" s="1087"/>
      <c r="Q119" s="1088"/>
      <c r="R119" s="1088"/>
      <c r="S119" s="1088"/>
      <c r="T119" s="1088"/>
      <c r="U119" s="1088"/>
      <c r="V119" s="1088"/>
      <c r="W119" s="1088"/>
      <c r="X119" s="1088"/>
      <c r="Y119" s="1088"/>
      <c r="Z119" s="1088"/>
      <c r="AA119" s="1088"/>
      <c r="AB119" s="1088"/>
      <c r="AC119" s="1088"/>
      <c r="AD119" s="1088"/>
      <c r="AE119" s="1088"/>
      <c r="AF119" s="1088"/>
      <c r="AG119" s="1088"/>
      <c r="AH119" s="1088"/>
      <c r="AI119" s="1088"/>
      <c r="AJ119" s="1089"/>
      <c r="AK119" s="50"/>
      <c r="BA119" s="815"/>
      <c r="BB119" s="815"/>
      <c r="BC119" s="815"/>
    </row>
    <row r="120" spans="1:55" s="49" customFormat="1" ht="24.75" customHeight="1">
      <c r="A120" s="1094" t="s">
        <v>49</v>
      </c>
      <c r="B120" s="1095"/>
      <c r="C120" s="1095"/>
      <c r="D120" s="1096"/>
      <c r="E120" s="330"/>
      <c r="F120" s="295" t="s">
        <v>47</v>
      </c>
      <c r="G120" s="218"/>
      <c r="H120" s="218"/>
      <c r="I120" s="330"/>
      <c r="J120" s="295" t="s">
        <v>92</v>
      </c>
      <c r="K120" s="218"/>
      <c r="L120" s="218"/>
      <c r="M120" s="218"/>
      <c r="N120" s="218"/>
      <c r="O120" s="331"/>
      <c r="P120" s="295" t="s">
        <v>93</v>
      </c>
      <c r="Q120" s="218"/>
      <c r="R120" s="218"/>
      <c r="S120" s="218"/>
      <c r="T120" s="218"/>
      <c r="U120" s="218"/>
      <c r="V120" s="331"/>
      <c r="W120" s="295" t="s">
        <v>48</v>
      </c>
      <c r="X120" s="218"/>
      <c r="Y120" s="330"/>
      <c r="Z120" s="295" t="s">
        <v>43</v>
      </c>
      <c r="AA120" s="295"/>
      <c r="AB120" s="218"/>
      <c r="AC120" s="218"/>
      <c r="AD120" s="218"/>
      <c r="AE120" s="218"/>
      <c r="AF120" s="218"/>
      <c r="AG120" s="218"/>
      <c r="AH120" s="218"/>
      <c r="AI120" s="218"/>
      <c r="AJ120" s="332"/>
      <c r="AK120" s="50"/>
      <c r="BA120" s="815" t="b">
        <v>0</v>
      </c>
      <c r="BB120" s="815" t="b">
        <v>0</v>
      </c>
      <c r="BC120" s="815" t="b">
        <v>0</v>
      </c>
    </row>
    <row r="121" spans="1:55" s="49" customFormat="1" ht="15" customHeight="1">
      <c r="A121" s="1104" t="s">
        <v>46</v>
      </c>
      <c r="B121" s="1105"/>
      <c r="C121" s="1105"/>
      <c r="D121" s="1105"/>
      <c r="E121" s="299" t="s">
        <v>225</v>
      </c>
      <c r="F121" s="300"/>
      <c r="G121" s="301"/>
      <c r="H121" s="301"/>
      <c r="I121" s="301"/>
      <c r="J121" s="301"/>
      <c r="K121" s="301"/>
      <c r="L121" s="301"/>
      <c r="M121" s="301"/>
      <c r="N121" s="301"/>
      <c r="O121" s="300"/>
      <c r="P121" s="301"/>
      <c r="Q121" s="301"/>
      <c r="R121" s="301"/>
      <c r="S121" s="301"/>
      <c r="T121" s="301"/>
      <c r="U121" s="301"/>
      <c r="V121" s="300"/>
      <c r="W121" s="301"/>
      <c r="X121" s="301"/>
      <c r="Y121" s="301"/>
      <c r="Z121" s="301"/>
      <c r="AA121" s="301"/>
      <c r="AB121" s="301"/>
      <c r="AC121" s="301"/>
      <c r="AD121" s="301"/>
      <c r="AE121" s="301"/>
      <c r="AF121" s="301"/>
      <c r="AG121" s="301"/>
      <c r="AH121" s="301"/>
      <c r="AI121" s="301"/>
      <c r="AJ121" s="304"/>
      <c r="AK121" s="50"/>
      <c r="BA121" s="815"/>
      <c r="BB121" s="815" t="b">
        <v>0</v>
      </c>
      <c r="BC121" s="815" t="b">
        <v>0</v>
      </c>
    </row>
    <row r="122" spans="1:55" s="49" customFormat="1" ht="18" customHeight="1">
      <c r="A122" s="1119"/>
      <c r="B122" s="1120"/>
      <c r="C122" s="1120"/>
      <c r="D122" s="1120"/>
      <c r="E122" s="333"/>
      <c r="F122" s="303" t="s">
        <v>50</v>
      </c>
      <c r="G122" s="302"/>
      <c r="H122" s="302"/>
      <c r="I122" s="302"/>
      <c r="J122" s="302"/>
      <c r="K122" s="334"/>
      <c r="L122" s="303" t="s">
        <v>170</v>
      </c>
      <c r="M122" s="302"/>
      <c r="N122" s="302"/>
      <c r="O122" s="303"/>
      <c r="P122" s="303"/>
      <c r="Q122" s="307"/>
      <c r="R122" s="267"/>
      <c r="S122" s="303" t="s">
        <v>43</v>
      </c>
      <c r="T122" s="303"/>
      <c r="U122" s="303" t="s">
        <v>44</v>
      </c>
      <c r="V122" s="1322"/>
      <c r="W122" s="1322"/>
      <c r="X122" s="1322"/>
      <c r="Y122" s="1322"/>
      <c r="Z122" s="1322"/>
      <c r="AA122" s="1322"/>
      <c r="AB122" s="1322"/>
      <c r="AC122" s="1322"/>
      <c r="AD122" s="1322"/>
      <c r="AE122" s="1322"/>
      <c r="AF122" s="1322"/>
      <c r="AG122" s="1322"/>
      <c r="AH122" s="1322"/>
      <c r="AI122" s="1322"/>
      <c r="AJ122" s="309" t="s">
        <v>45</v>
      </c>
      <c r="AK122" s="50"/>
      <c r="BA122" s="815" t="b">
        <v>0</v>
      </c>
      <c r="BB122" s="815" t="b">
        <v>0</v>
      </c>
      <c r="BC122" s="815" t="b">
        <v>0</v>
      </c>
    </row>
    <row r="123" spans="1:55" s="49" customFormat="1" ht="15.75" customHeight="1" thickBot="1">
      <c r="A123" s="1119"/>
      <c r="B123" s="1120"/>
      <c r="C123" s="1120"/>
      <c r="D123" s="1120"/>
      <c r="E123" s="1200" t="s">
        <v>399</v>
      </c>
      <c r="F123" s="1201"/>
      <c r="G123" s="1201"/>
      <c r="H123" s="1201"/>
      <c r="I123" s="1201"/>
      <c r="J123" s="1201"/>
      <c r="K123" s="1201"/>
      <c r="L123" s="1201"/>
      <c r="M123" s="1201"/>
      <c r="N123" s="1201"/>
      <c r="O123" s="1201"/>
      <c r="P123" s="1201"/>
      <c r="Q123" s="1201"/>
      <c r="R123" s="1201"/>
      <c r="S123" s="1201"/>
      <c r="T123" s="1201"/>
      <c r="U123" s="1201"/>
      <c r="V123" s="1201"/>
      <c r="W123" s="1201"/>
      <c r="X123" s="1201"/>
      <c r="Y123" s="1201"/>
      <c r="Z123" s="1201"/>
      <c r="AA123" s="1201"/>
      <c r="AB123" s="1201"/>
      <c r="AC123" s="1201"/>
      <c r="AD123" s="1201"/>
      <c r="AE123" s="1201"/>
      <c r="AF123" s="1201"/>
      <c r="AG123" s="1201"/>
      <c r="AH123" s="1201"/>
      <c r="AI123" s="1201"/>
      <c r="AJ123" s="1202"/>
      <c r="AK123" s="50"/>
      <c r="BA123" s="815"/>
      <c r="BB123" s="815"/>
      <c r="BC123" s="815"/>
    </row>
    <row r="124" spans="1:55" s="49" customFormat="1" ht="82.5" customHeight="1" thickBot="1">
      <c r="A124" s="1119"/>
      <c r="B124" s="1120"/>
      <c r="C124" s="1120"/>
      <c r="D124" s="1120"/>
      <c r="E124" s="1238"/>
      <c r="F124" s="1239"/>
      <c r="G124" s="1239"/>
      <c r="H124" s="1239"/>
      <c r="I124" s="1239"/>
      <c r="J124" s="1239"/>
      <c r="K124" s="1239"/>
      <c r="L124" s="1239"/>
      <c r="M124" s="1239"/>
      <c r="N124" s="1239"/>
      <c r="O124" s="1239"/>
      <c r="P124" s="1239"/>
      <c r="Q124" s="1239"/>
      <c r="R124" s="1239"/>
      <c r="S124" s="1239"/>
      <c r="T124" s="1239"/>
      <c r="U124" s="1239"/>
      <c r="V124" s="1239"/>
      <c r="W124" s="1239"/>
      <c r="X124" s="1239"/>
      <c r="Y124" s="1239"/>
      <c r="Z124" s="1239"/>
      <c r="AA124" s="1239"/>
      <c r="AB124" s="1239"/>
      <c r="AC124" s="1239"/>
      <c r="AD124" s="1239"/>
      <c r="AE124" s="1239"/>
      <c r="AF124" s="1239"/>
      <c r="AG124" s="1239"/>
      <c r="AH124" s="1239"/>
      <c r="AI124" s="1239"/>
      <c r="AJ124" s="1240"/>
      <c r="AK124" s="50"/>
      <c r="BA124" s="815"/>
      <c r="BB124" s="815"/>
      <c r="BC124" s="815"/>
    </row>
    <row r="125" spans="1:55" s="49" customFormat="1" ht="14.25" thickBot="1">
      <c r="A125" s="1119"/>
      <c r="B125" s="1120"/>
      <c r="C125" s="1120"/>
      <c r="D125" s="1120"/>
      <c r="E125" s="313" t="s">
        <v>270</v>
      </c>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14"/>
      <c r="AK125" s="47"/>
      <c r="BA125" s="815"/>
      <c r="BB125" s="815"/>
      <c r="BC125" s="815"/>
    </row>
    <row r="126" spans="1:55" s="49" customFormat="1" ht="18" customHeight="1" thickBot="1">
      <c r="A126" s="1107"/>
      <c r="B126" s="1108"/>
      <c r="C126" s="1108"/>
      <c r="D126" s="1108"/>
      <c r="E126" s="315" t="s">
        <v>171</v>
      </c>
      <c r="F126" s="217"/>
      <c r="G126" s="217"/>
      <c r="H126" s="217"/>
      <c r="I126" s="217"/>
      <c r="J126" s="217"/>
      <c r="K126" s="335"/>
      <c r="L126" s="1084" t="s">
        <v>33</v>
      </c>
      <c r="M126" s="1085"/>
      <c r="N126" s="1086"/>
      <c r="O126" s="1086"/>
      <c r="P126" s="316" t="s">
        <v>5</v>
      </c>
      <c r="Q126" s="1086"/>
      <c r="R126" s="1086"/>
      <c r="S126" s="316" t="s">
        <v>51</v>
      </c>
      <c r="T126" s="317" t="s">
        <v>44</v>
      </c>
      <c r="U126" s="336"/>
      <c r="V126" s="319" t="s">
        <v>52</v>
      </c>
      <c r="W126" s="317"/>
      <c r="X126" s="317"/>
      <c r="Y126" s="336"/>
      <c r="Z126" s="316" t="s">
        <v>53</v>
      </c>
      <c r="AA126" s="317"/>
      <c r="AB126" s="317" t="s">
        <v>45</v>
      </c>
      <c r="AC126" s="317"/>
      <c r="AD126" s="317"/>
      <c r="AE126" s="317"/>
      <c r="AF126" s="317"/>
      <c r="AG126" s="317"/>
      <c r="AH126" s="317"/>
      <c r="AI126" s="317"/>
      <c r="AJ126" s="320"/>
      <c r="AK126" s="50"/>
      <c r="BA126" s="815" t="b">
        <v>0</v>
      </c>
      <c r="BB126" s="815" t="b">
        <v>0</v>
      </c>
      <c r="BC126" s="815"/>
    </row>
    <row r="127" spans="1:55" s="49" customFormat="1" ht="15" customHeight="1">
      <c r="A127" s="1008" t="s">
        <v>453</v>
      </c>
      <c r="B127" s="1009"/>
      <c r="C127" s="1009"/>
      <c r="D127" s="1009"/>
      <c r="E127" s="1009"/>
      <c r="F127" s="1009"/>
      <c r="G127" s="1009"/>
      <c r="H127" s="1009"/>
      <c r="I127" s="1009"/>
      <c r="J127" s="1009"/>
      <c r="K127" s="1009"/>
      <c r="L127" s="1009"/>
      <c r="M127" s="1009"/>
      <c r="N127" s="1009"/>
      <c r="O127" s="1009"/>
      <c r="P127" s="1009"/>
      <c r="Q127" s="1009"/>
      <c r="R127" s="1009"/>
      <c r="S127" s="1009"/>
      <c r="T127" s="1009"/>
      <c r="U127" s="1009"/>
      <c r="V127" s="1009"/>
      <c r="W127" s="1009"/>
      <c r="X127" s="1009"/>
      <c r="Y127" s="1009"/>
      <c r="Z127" s="1009"/>
      <c r="AA127" s="1009"/>
      <c r="AB127" s="1009"/>
      <c r="AC127" s="1009"/>
      <c r="AD127" s="1009"/>
      <c r="AE127" s="1009"/>
      <c r="AF127" s="1010"/>
      <c r="AG127" s="327"/>
      <c r="AH127" s="328" t="s">
        <v>124</v>
      </c>
      <c r="AI127" s="327"/>
      <c r="AJ127" s="730"/>
      <c r="BA127" s="815" t="b">
        <v>0</v>
      </c>
      <c r="BB127" s="815"/>
      <c r="BC127" s="815"/>
    </row>
    <row r="128" spans="1:55" s="49" customFormat="1" ht="10.5" customHeight="1">
      <c r="A128" s="628"/>
      <c r="B128" s="628"/>
      <c r="C128" s="628"/>
      <c r="D128" s="628"/>
      <c r="E128" s="322"/>
      <c r="F128" s="286"/>
      <c r="G128" s="286"/>
      <c r="H128" s="286"/>
      <c r="I128" s="286"/>
      <c r="J128" s="286"/>
      <c r="K128" s="286"/>
      <c r="L128" s="323"/>
      <c r="M128" s="323"/>
      <c r="N128" s="323"/>
      <c r="O128" s="323"/>
      <c r="P128" s="323"/>
      <c r="Q128" s="323"/>
      <c r="R128" s="323"/>
      <c r="S128" s="323"/>
      <c r="T128" s="323"/>
      <c r="U128" s="323"/>
      <c r="V128" s="323"/>
      <c r="W128" s="323"/>
      <c r="X128" s="323"/>
      <c r="Y128" s="323"/>
      <c r="Z128" s="323"/>
      <c r="AA128" s="286"/>
      <c r="AB128" s="286"/>
      <c r="AC128" s="286"/>
      <c r="AD128" s="286"/>
      <c r="AE128" s="286"/>
      <c r="AF128" s="286"/>
      <c r="AG128" s="286"/>
      <c r="AH128" s="286"/>
      <c r="AI128" s="286"/>
      <c r="AJ128" s="641"/>
      <c r="AK128" s="50"/>
      <c r="AM128" s="46"/>
      <c r="AN128" s="46"/>
      <c r="AO128" s="46"/>
      <c r="BA128" s="815"/>
      <c r="BB128" s="815"/>
      <c r="BC128" s="815"/>
    </row>
    <row r="129" spans="1:55" s="49" customFormat="1" ht="18" customHeight="1">
      <c r="A129" s="288" t="s">
        <v>388</v>
      </c>
      <c r="B129" s="284"/>
      <c r="C129" s="628"/>
      <c r="D129" s="628"/>
      <c r="E129" s="628"/>
      <c r="F129" s="628"/>
      <c r="G129" s="628"/>
      <c r="H129" s="628"/>
      <c r="I129" s="628"/>
      <c r="J129" s="628"/>
      <c r="K129" s="628"/>
      <c r="L129" s="628"/>
      <c r="M129" s="628"/>
      <c r="N129" s="628"/>
      <c r="O129" s="628"/>
      <c r="P129" s="628"/>
      <c r="Q129" s="628"/>
      <c r="R129" s="628"/>
      <c r="S129" s="628"/>
      <c r="T129" s="628"/>
      <c r="U129" s="628"/>
      <c r="V129" s="628"/>
      <c r="W129" s="628"/>
      <c r="X129" s="628"/>
      <c r="Y129" s="628"/>
      <c r="Z129" s="628"/>
      <c r="AA129" s="628"/>
      <c r="AB129" s="628"/>
      <c r="AC129" s="628"/>
      <c r="AD129" s="628"/>
      <c r="AE129" s="628"/>
      <c r="AF129" s="731"/>
      <c r="AG129" s="731"/>
      <c r="AH129" s="731"/>
      <c r="AI129" s="731"/>
      <c r="AJ129" s="731"/>
      <c r="AK129" s="46"/>
      <c r="AL129" s="46"/>
      <c r="AM129" s="46"/>
      <c r="AN129" s="46"/>
      <c r="AO129" s="46"/>
      <c r="AP129" s="50"/>
      <c r="BA129" s="815"/>
      <c r="BB129" s="815"/>
      <c r="BC129" s="815"/>
    </row>
    <row r="130" spans="1:55" s="49" customFormat="1" ht="19.5" customHeight="1">
      <c r="A130" s="1002" t="s">
        <v>49</v>
      </c>
      <c r="B130" s="1003"/>
      <c r="C130" s="1003"/>
      <c r="D130" s="1004"/>
      <c r="E130" s="1244" t="s">
        <v>325</v>
      </c>
      <c r="F130" s="1245"/>
      <c r="G130" s="1245"/>
      <c r="H130" s="1246"/>
      <c r="I130" s="564"/>
      <c r="J130" s="1247" t="s">
        <v>47</v>
      </c>
      <c r="K130" s="1247"/>
      <c r="L130" s="1247"/>
      <c r="M130" s="564"/>
      <c r="N130" s="1248" t="s">
        <v>326</v>
      </c>
      <c r="O130" s="1248"/>
      <c r="P130" s="1248"/>
      <c r="Q130" s="1248"/>
      <c r="R130" s="1248"/>
      <c r="S130" s="1248"/>
      <c r="T130" s="564"/>
      <c r="U130" s="1248" t="s">
        <v>327</v>
      </c>
      <c r="V130" s="1248"/>
      <c r="W130" s="1248"/>
      <c r="X130" s="1248"/>
      <c r="Y130" s="1248"/>
      <c r="Z130" s="1248"/>
      <c r="AA130" s="301"/>
      <c r="AB130" s="301"/>
      <c r="AC130" s="301"/>
      <c r="AD130" s="297"/>
      <c r="AE130" s="301"/>
      <c r="AF130" s="301"/>
      <c r="AG130" s="301"/>
      <c r="AH130" s="297"/>
      <c r="AI130" s="297"/>
      <c r="AJ130" s="565"/>
      <c r="AK130" s="46"/>
      <c r="AL130" s="46"/>
      <c r="AM130" s="46"/>
      <c r="AN130" s="46"/>
      <c r="AO130" s="46"/>
      <c r="AP130" s="50"/>
      <c r="BA130" s="815" t="b">
        <v>0</v>
      </c>
      <c r="BB130" s="815"/>
      <c r="BC130" s="815"/>
    </row>
    <row r="131" spans="1:55" s="49" customFormat="1" ht="19.5" customHeight="1">
      <c r="A131" s="1008"/>
      <c r="B131" s="1009"/>
      <c r="C131" s="1009"/>
      <c r="D131" s="1010"/>
      <c r="E131" s="1249" t="s">
        <v>43</v>
      </c>
      <c r="F131" s="1250"/>
      <c r="G131" s="1250"/>
      <c r="H131" s="1251"/>
      <c r="I131" s="564"/>
      <c r="J131" s="1247" t="s">
        <v>92</v>
      </c>
      <c r="K131" s="1247"/>
      <c r="L131" s="1247"/>
      <c r="M131" s="564"/>
      <c r="N131" s="1247" t="s">
        <v>328</v>
      </c>
      <c r="O131" s="1247"/>
      <c r="P131" s="1247"/>
      <c r="Q131" s="1247"/>
      <c r="R131" s="1247"/>
      <c r="S131" s="1247"/>
      <c r="T131" s="564"/>
      <c r="U131" s="1252" t="s">
        <v>48</v>
      </c>
      <c r="V131" s="1252"/>
      <c r="W131" s="1252"/>
      <c r="X131" s="1252"/>
      <c r="Y131" s="1252"/>
      <c r="Z131" s="1252"/>
      <c r="AA131" s="642"/>
      <c r="AB131" s="1252" t="s">
        <v>43</v>
      </c>
      <c r="AC131" s="1252"/>
      <c r="AD131" s="1252"/>
      <c r="AE131" s="297" t="s">
        <v>44</v>
      </c>
      <c r="AF131" s="564"/>
      <c r="AG131" s="564"/>
      <c r="AH131" s="564"/>
      <c r="AI131" s="564"/>
      <c r="AJ131" s="566" t="s">
        <v>45</v>
      </c>
      <c r="AK131" s="46"/>
      <c r="AL131" s="46"/>
      <c r="BA131" s="815" t="b">
        <v>0</v>
      </c>
      <c r="BB131" s="815"/>
      <c r="BC131" s="815"/>
    </row>
    <row r="132" spans="1:55" s="49" customFormat="1" ht="15.75" customHeight="1">
      <c r="A132" s="1002" t="s">
        <v>46</v>
      </c>
      <c r="B132" s="1003"/>
      <c r="C132" s="1003"/>
      <c r="D132" s="1004"/>
      <c r="E132" s="698" t="s">
        <v>252</v>
      </c>
      <c r="F132" s="300"/>
      <c r="G132" s="301"/>
      <c r="H132" s="301"/>
      <c r="I132" s="301"/>
      <c r="J132" s="301"/>
      <c r="K132" s="301"/>
      <c r="L132" s="301"/>
      <c r="M132" s="301"/>
      <c r="N132" s="301"/>
      <c r="O132" s="300"/>
      <c r="P132" s="301"/>
      <c r="Q132" s="301"/>
      <c r="R132" s="301"/>
      <c r="S132" s="301"/>
      <c r="T132" s="301"/>
      <c r="U132" s="301"/>
      <c r="V132" s="300"/>
      <c r="W132" s="301"/>
      <c r="X132" s="301"/>
      <c r="Y132" s="301"/>
      <c r="Z132" s="301"/>
      <c r="AA132" s="301"/>
      <c r="AB132" s="301"/>
      <c r="AC132" s="301"/>
      <c r="AD132" s="301"/>
      <c r="AE132" s="301"/>
      <c r="AF132" s="301"/>
      <c r="AG132" s="301"/>
      <c r="AH132" s="301"/>
      <c r="AI132" s="301"/>
      <c r="AJ132" s="304"/>
      <c r="AM132" s="46"/>
      <c r="AN132" s="46"/>
      <c r="BA132" s="815" t="b">
        <v>0</v>
      </c>
      <c r="BB132" s="815">
        <f>COUNTIF(BA130:BA132,TRUE)</f>
        <v>0</v>
      </c>
      <c r="BC132" s="815"/>
    </row>
    <row r="133" spans="1:55" s="49" customFormat="1" ht="18" customHeight="1">
      <c r="A133" s="1005"/>
      <c r="B133" s="1006"/>
      <c r="C133" s="1006"/>
      <c r="D133" s="1007"/>
      <c r="E133" s="567"/>
      <c r="F133" s="303" t="s">
        <v>50</v>
      </c>
      <c r="G133" s="629"/>
      <c r="H133" s="629"/>
      <c r="I133" s="629"/>
      <c r="J133" s="629"/>
      <c r="K133" s="567"/>
      <c r="L133" s="303" t="s">
        <v>169</v>
      </c>
      <c r="M133" s="629"/>
      <c r="N133" s="629"/>
      <c r="O133" s="303"/>
      <c r="P133" s="303"/>
      <c r="Q133" s="307"/>
      <c r="R133" s="568"/>
      <c r="S133" s="303" t="s">
        <v>43</v>
      </c>
      <c r="T133" s="303"/>
      <c r="U133" s="303" t="s">
        <v>44</v>
      </c>
      <c r="V133" s="1336"/>
      <c r="W133" s="1336"/>
      <c r="X133" s="1336"/>
      <c r="Y133" s="1336"/>
      <c r="Z133" s="1336"/>
      <c r="AA133" s="1336"/>
      <c r="AB133" s="1336"/>
      <c r="AC133" s="1336"/>
      <c r="AD133" s="1336"/>
      <c r="AE133" s="1336"/>
      <c r="AF133" s="1336"/>
      <c r="AG133" s="1336"/>
      <c r="AH133" s="1336"/>
      <c r="AI133" s="1336"/>
      <c r="AJ133" s="309" t="s">
        <v>45</v>
      </c>
      <c r="AK133" s="46"/>
      <c r="AL133" s="46"/>
      <c r="BA133" s="815" t="b">
        <v>0</v>
      </c>
      <c r="BB133" s="815" t="b">
        <v>0</v>
      </c>
      <c r="BC133" s="815" t="b">
        <v>0</v>
      </c>
    </row>
    <row r="134" spans="1:55" s="49" customFormat="1" ht="15.75" customHeight="1" thickBot="1">
      <c r="A134" s="1005"/>
      <c r="B134" s="1006"/>
      <c r="C134" s="1006"/>
      <c r="D134" s="1007"/>
      <c r="E134" s="307" t="s">
        <v>400</v>
      </c>
      <c r="F134" s="307"/>
      <c r="G134" s="629"/>
      <c r="H134" s="629"/>
      <c r="I134" s="629"/>
      <c r="J134" s="629"/>
      <c r="K134" s="284"/>
      <c r="L134" s="629"/>
      <c r="M134" s="644"/>
      <c r="N134" s="284"/>
      <c r="O134" s="303"/>
      <c r="P134" s="307"/>
      <c r="Q134" s="307"/>
      <c r="R134" s="307"/>
      <c r="S134" s="311"/>
      <c r="T134" s="311"/>
      <c r="U134" s="311"/>
      <c r="V134" s="311"/>
      <c r="W134" s="311"/>
      <c r="X134" s="311"/>
      <c r="Y134" s="311"/>
      <c r="Z134" s="311"/>
      <c r="AA134" s="311"/>
      <c r="AB134" s="311"/>
      <c r="AC134" s="311"/>
      <c r="AD134" s="311"/>
      <c r="AE134" s="311"/>
      <c r="AF134" s="311"/>
      <c r="AG134" s="311"/>
      <c r="AH134" s="311"/>
      <c r="AI134" s="311"/>
      <c r="AJ134" s="312"/>
      <c r="AK134" s="50"/>
      <c r="BA134" s="815"/>
      <c r="BB134" s="815"/>
      <c r="BC134" s="815"/>
    </row>
    <row r="135" spans="1:55" s="49" customFormat="1" ht="82.5" customHeight="1" thickBot="1">
      <c r="A135" s="1005"/>
      <c r="B135" s="1006"/>
      <c r="C135" s="1006"/>
      <c r="D135" s="1006"/>
      <c r="E135" s="1316"/>
      <c r="F135" s="1317"/>
      <c r="G135" s="1317"/>
      <c r="H135" s="1317"/>
      <c r="I135" s="1317"/>
      <c r="J135" s="1317"/>
      <c r="K135" s="1317"/>
      <c r="L135" s="1317"/>
      <c r="M135" s="1317"/>
      <c r="N135" s="1317"/>
      <c r="O135" s="1317"/>
      <c r="P135" s="1317"/>
      <c r="Q135" s="1317"/>
      <c r="R135" s="1317"/>
      <c r="S135" s="1317"/>
      <c r="T135" s="1317"/>
      <c r="U135" s="1317"/>
      <c r="V135" s="1317"/>
      <c r="W135" s="1317"/>
      <c r="X135" s="1317"/>
      <c r="Y135" s="1317"/>
      <c r="Z135" s="1317"/>
      <c r="AA135" s="1317"/>
      <c r="AB135" s="1317"/>
      <c r="AC135" s="1317"/>
      <c r="AD135" s="1317"/>
      <c r="AE135" s="1317"/>
      <c r="AF135" s="1317"/>
      <c r="AG135" s="1317"/>
      <c r="AH135" s="1317"/>
      <c r="AI135" s="1317"/>
      <c r="AJ135" s="1318"/>
      <c r="AK135" s="50"/>
      <c r="BA135" s="815"/>
      <c r="BB135" s="815"/>
      <c r="BC135" s="815"/>
    </row>
    <row r="136" spans="1:55" s="49" customFormat="1" ht="14.25" thickBot="1">
      <c r="A136" s="1005"/>
      <c r="B136" s="1006"/>
      <c r="C136" s="1006"/>
      <c r="D136" s="1007"/>
      <c r="E136" s="303" t="s">
        <v>270</v>
      </c>
      <c r="F136" s="629"/>
      <c r="G136" s="629"/>
      <c r="H136" s="629"/>
      <c r="I136" s="629"/>
      <c r="J136" s="629"/>
      <c r="K136" s="629"/>
      <c r="L136" s="629"/>
      <c r="M136" s="629"/>
      <c r="N136" s="629"/>
      <c r="O136" s="629"/>
      <c r="P136" s="629"/>
      <c r="Q136" s="629"/>
      <c r="R136" s="629"/>
      <c r="S136" s="629"/>
      <c r="T136" s="629"/>
      <c r="U136" s="629"/>
      <c r="V136" s="629"/>
      <c r="W136" s="629"/>
      <c r="X136" s="629"/>
      <c r="Y136" s="629"/>
      <c r="Z136" s="629"/>
      <c r="AA136" s="629"/>
      <c r="AB136" s="629"/>
      <c r="AC136" s="629"/>
      <c r="AD136" s="629"/>
      <c r="AE136" s="629"/>
      <c r="AF136" s="629"/>
      <c r="AG136" s="629"/>
      <c r="AH136" s="629"/>
      <c r="AI136" s="629"/>
      <c r="AJ136" s="314"/>
      <c r="AK136" s="47"/>
      <c r="BA136" s="815"/>
      <c r="BB136" s="815"/>
      <c r="BC136" s="815"/>
    </row>
    <row r="137" spans="1:55" s="49" customFormat="1" ht="18" customHeight="1" thickBot="1">
      <c r="A137" s="1008"/>
      <c r="B137" s="1009"/>
      <c r="C137" s="1009"/>
      <c r="D137" s="1010"/>
      <c r="E137" s="699" t="s">
        <v>171</v>
      </c>
      <c r="F137" s="217"/>
      <c r="G137" s="217"/>
      <c r="H137" s="217"/>
      <c r="I137" s="217"/>
      <c r="J137" s="217"/>
      <c r="K137" s="335"/>
      <c r="L137" s="1084" t="s">
        <v>33</v>
      </c>
      <c r="M137" s="1085"/>
      <c r="N137" s="1001"/>
      <c r="O137" s="1001"/>
      <c r="P137" s="678" t="s">
        <v>5</v>
      </c>
      <c r="Q137" s="1001"/>
      <c r="R137" s="1001"/>
      <c r="S137" s="678" t="s">
        <v>51</v>
      </c>
      <c r="T137" s="317" t="s">
        <v>44</v>
      </c>
      <c r="U137" s="677"/>
      <c r="V137" s="319" t="s">
        <v>52</v>
      </c>
      <c r="W137" s="317"/>
      <c r="X137" s="317"/>
      <c r="Y137" s="677"/>
      <c r="Z137" s="678" t="s">
        <v>53</v>
      </c>
      <c r="AA137" s="317"/>
      <c r="AB137" s="317" t="s">
        <v>45</v>
      </c>
      <c r="AC137" s="317"/>
      <c r="AD137" s="317"/>
      <c r="AE137" s="317"/>
      <c r="AF137" s="317"/>
      <c r="AG137" s="317"/>
      <c r="AH137" s="317"/>
      <c r="AI137" s="317"/>
      <c r="AJ137" s="320"/>
      <c r="AK137" s="50"/>
      <c r="BA137" s="815" t="b">
        <v>0</v>
      </c>
      <c r="BB137" s="815" t="b">
        <v>0</v>
      </c>
      <c r="BC137" s="815"/>
    </row>
    <row r="138" spans="1:55" s="49" customFormat="1" ht="15" customHeight="1">
      <c r="A138" s="1008" t="s">
        <v>453</v>
      </c>
      <c r="B138" s="1009"/>
      <c r="C138" s="1009"/>
      <c r="D138" s="1009"/>
      <c r="E138" s="1009"/>
      <c r="F138" s="1009"/>
      <c r="G138" s="1009"/>
      <c r="H138" s="1009"/>
      <c r="I138" s="1009"/>
      <c r="J138" s="1009"/>
      <c r="K138" s="1009"/>
      <c r="L138" s="1009"/>
      <c r="M138" s="1009"/>
      <c r="N138" s="1009"/>
      <c r="O138" s="1009"/>
      <c r="P138" s="1009"/>
      <c r="Q138" s="1009"/>
      <c r="R138" s="1009"/>
      <c r="S138" s="1009"/>
      <c r="T138" s="1009"/>
      <c r="U138" s="1009"/>
      <c r="V138" s="1009"/>
      <c r="W138" s="1009"/>
      <c r="X138" s="1009"/>
      <c r="Y138" s="1009"/>
      <c r="Z138" s="1009"/>
      <c r="AA138" s="1009"/>
      <c r="AB138" s="1009"/>
      <c r="AC138" s="1009"/>
      <c r="AD138" s="1009"/>
      <c r="AE138" s="1009"/>
      <c r="AF138" s="1010"/>
      <c r="AG138" s="645"/>
      <c r="AH138" s="646" t="s">
        <v>124</v>
      </c>
      <c r="AI138" s="645"/>
      <c r="AJ138" s="732"/>
      <c r="AK138" s="50"/>
      <c r="BA138" s="815" t="b">
        <v>0</v>
      </c>
      <c r="BB138" s="815"/>
      <c r="BC138" s="815"/>
    </row>
    <row r="139" spans="1:55" s="49" customFormat="1" ht="7.5" customHeight="1">
      <c r="A139" s="289"/>
      <c r="B139" s="289"/>
      <c r="C139" s="289"/>
      <c r="D139" s="289"/>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c r="AK139" s="50"/>
      <c r="BA139" s="815"/>
      <c r="BB139" s="815"/>
      <c r="BC139" s="815"/>
    </row>
    <row r="140" spans="1:55" s="49" customFormat="1" ht="18" customHeight="1">
      <c r="A140" s="337" t="s">
        <v>474</v>
      </c>
      <c r="B140" s="289"/>
      <c r="C140" s="289"/>
      <c r="D140" s="289"/>
      <c r="E140" s="322"/>
      <c r="F140" s="286"/>
      <c r="G140" s="286"/>
      <c r="H140" s="286"/>
      <c r="I140" s="286"/>
      <c r="J140" s="286"/>
      <c r="K140" s="286"/>
      <c r="L140" s="323"/>
      <c r="M140" s="323"/>
      <c r="N140" s="323"/>
      <c r="O140" s="323"/>
      <c r="P140" s="323"/>
      <c r="Q140" s="323"/>
      <c r="R140" s="323"/>
      <c r="S140" s="323"/>
      <c r="T140" s="286"/>
      <c r="U140" s="286"/>
      <c r="V140" s="324"/>
      <c r="W140" s="286"/>
      <c r="X140" s="286"/>
      <c r="Y140" s="286"/>
      <c r="Z140" s="323"/>
      <c r="AA140" s="286"/>
      <c r="AB140" s="286"/>
      <c r="AC140" s="286"/>
      <c r="AD140" s="286"/>
      <c r="AE140" s="286"/>
      <c r="AF140" s="286"/>
      <c r="AG140" s="286"/>
      <c r="AH140" s="286"/>
      <c r="AI140" s="286"/>
      <c r="AJ140" s="325"/>
      <c r="AK140" s="50"/>
      <c r="BA140" s="815"/>
      <c r="BB140" s="815"/>
      <c r="BC140" s="815"/>
    </row>
    <row r="141" spans="1:55" s="49" customFormat="1" ht="14.25" customHeight="1" thickBot="1">
      <c r="A141" s="291"/>
      <c r="B141" s="1253" t="s">
        <v>466</v>
      </c>
      <c r="C141" s="1253"/>
      <c r="D141" s="1253"/>
      <c r="E141" s="1253"/>
      <c r="F141" s="1253"/>
      <c r="G141" s="1253"/>
      <c r="H141" s="1253"/>
      <c r="I141" s="1253"/>
      <c r="J141" s="1253"/>
      <c r="K141" s="1253"/>
      <c r="L141" s="1253"/>
      <c r="M141" s="1253"/>
      <c r="N141" s="1253"/>
      <c r="O141" s="1253"/>
      <c r="P141" s="1253"/>
      <c r="Q141" s="1253"/>
      <c r="R141" s="1253"/>
      <c r="S141" s="1253"/>
      <c r="T141" s="1253"/>
      <c r="U141" s="1253"/>
      <c r="V141" s="1253"/>
      <c r="W141" s="1253"/>
      <c r="X141" s="1253"/>
      <c r="Y141" s="1253"/>
      <c r="Z141" s="1253"/>
      <c r="AA141" s="1253"/>
      <c r="AB141" s="1253"/>
      <c r="AC141" s="1253"/>
      <c r="AD141" s="1253"/>
      <c r="AE141" s="1253"/>
      <c r="AF141" s="1253"/>
      <c r="AG141" s="1253"/>
      <c r="AH141" s="1253"/>
      <c r="AI141" s="1253"/>
      <c r="AJ141" s="1253"/>
      <c r="BA141" s="815"/>
      <c r="BB141" s="815"/>
      <c r="BC141" s="815"/>
    </row>
    <row r="142" spans="1:55" s="49" customFormat="1" ht="75" customHeight="1" thickBot="1">
      <c r="A142" s="1094" t="s">
        <v>187</v>
      </c>
      <c r="B142" s="1095"/>
      <c r="C142" s="1095"/>
      <c r="D142" s="1110"/>
      <c r="E142" s="1241"/>
      <c r="F142" s="1242"/>
      <c r="G142" s="1242"/>
      <c r="H142" s="1242"/>
      <c r="I142" s="1242"/>
      <c r="J142" s="1242"/>
      <c r="K142" s="1242"/>
      <c r="L142" s="1242"/>
      <c r="M142" s="1242"/>
      <c r="N142" s="1242"/>
      <c r="O142" s="1242"/>
      <c r="P142" s="1242"/>
      <c r="Q142" s="1242"/>
      <c r="R142" s="1242"/>
      <c r="S142" s="1242"/>
      <c r="T142" s="1242"/>
      <c r="U142" s="1242"/>
      <c r="V142" s="1242"/>
      <c r="W142" s="1242"/>
      <c r="X142" s="1242"/>
      <c r="Y142" s="1242"/>
      <c r="Z142" s="1242"/>
      <c r="AA142" s="1242"/>
      <c r="AB142" s="1242"/>
      <c r="AC142" s="1242"/>
      <c r="AD142" s="1242"/>
      <c r="AE142" s="1242"/>
      <c r="AF142" s="1242"/>
      <c r="AG142" s="1242"/>
      <c r="AH142" s="1242"/>
      <c r="AI142" s="1242"/>
      <c r="AJ142" s="1243"/>
      <c r="BA142" s="815"/>
      <c r="BB142" s="815"/>
      <c r="BC142" s="815"/>
    </row>
    <row r="143" spans="1:55" s="49" customFormat="1" ht="75" customHeight="1" thickBot="1">
      <c r="A143" s="1094" t="s">
        <v>253</v>
      </c>
      <c r="B143" s="1095"/>
      <c r="C143" s="1095"/>
      <c r="D143" s="1110"/>
      <c r="E143" s="1241"/>
      <c r="F143" s="1242"/>
      <c r="G143" s="1242"/>
      <c r="H143" s="1242"/>
      <c r="I143" s="1242"/>
      <c r="J143" s="1242"/>
      <c r="K143" s="1242"/>
      <c r="L143" s="1242"/>
      <c r="M143" s="1242"/>
      <c r="N143" s="1242"/>
      <c r="O143" s="1242"/>
      <c r="P143" s="1242"/>
      <c r="Q143" s="1242"/>
      <c r="R143" s="1242"/>
      <c r="S143" s="1242"/>
      <c r="T143" s="1242"/>
      <c r="U143" s="1242"/>
      <c r="V143" s="1242"/>
      <c r="W143" s="1242"/>
      <c r="X143" s="1242"/>
      <c r="Y143" s="1242"/>
      <c r="Z143" s="1242"/>
      <c r="AA143" s="1242"/>
      <c r="AB143" s="1242"/>
      <c r="AC143" s="1242"/>
      <c r="AD143" s="1242"/>
      <c r="AE143" s="1242"/>
      <c r="AF143" s="1242"/>
      <c r="AG143" s="1242"/>
      <c r="AH143" s="1242"/>
      <c r="AI143" s="1242"/>
      <c r="AJ143" s="1243"/>
      <c r="BA143" s="815"/>
      <c r="BB143" s="815"/>
      <c r="BC143" s="815"/>
    </row>
    <row r="144" spans="1:55" s="49" customFormat="1" ht="4.5" customHeight="1">
      <c r="A144" s="245"/>
      <c r="B144" s="289"/>
      <c r="C144" s="289"/>
      <c r="D144" s="289"/>
      <c r="E144" s="322"/>
      <c r="F144" s="286"/>
      <c r="G144" s="286"/>
      <c r="H144" s="286"/>
      <c r="I144" s="286"/>
      <c r="J144" s="286"/>
      <c r="K144" s="286"/>
      <c r="L144" s="323"/>
      <c r="M144" s="323"/>
      <c r="N144" s="323"/>
      <c r="O144" s="323"/>
      <c r="P144" s="323"/>
      <c r="Q144" s="323"/>
      <c r="R144" s="323"/>
      <c r="S144" s="323"/>
      <c r="T144" s="286"/>
      <c r="U144" s="286"/>
      <c r="V144" s="324"/>
      <c r="W144" s="286"/>
      <c r="X144" s="286"/>
      <c r="Y144" s="286"/>
      <c r="Z144" s="323"/>
      <c r="AA144" s="286"/>
      <c r="AB144" s="286"/>
      <c r="AC144" s="286"/>
      <c r="AD144" s="286"/>
      <c r="AE144" s="286"/>
      <c r="AF144" s="286"/>
      <c r="AG144" s="286"/>
      <c r="AH144" s="286"/>
      <c r="AI144" s="286"/>
      <c r="AJ144" s="325"/>
      <c r="BA144" s="815"/>
      <c r="BB144" s="815"/>
      <c r="BC144" s="815"/>
    </row>
    <row r="145" spans="1:55" s="49" customFormat="1" ht="4.5" customHeight="1">
      <c r="A145" s="245"/>
      <c r="B145" s="628"/>
      <c r="C145" s="628"/>
      <c r="D145" s="628"/>
      <c r="E145" s="322"/>
      <c r="F145" s="286"/>
      <c r="G145" s="286"/>
      <c r="H145" s="286"/>
      <c r="I145" s="286"/>
      <c r="J145" s="286"/>
      <c r="K145" s="286"/>
      <c r="L145" s="323"/>
      <c r="M145" s="323"/>
      <c r="N145" s="323"/>
      <c r="O145" s="323"/>
      <c r="P145" s="323"/>
      <c r="Q145" s="323"/>
      <c r="R145" s="323"/>
      <c r="S145" s="323"/>
      <c r="T145" s="286"/>
      <c r="U145" s="286"/>
      <c r="V145" s="324"/>
      <c r="W145" s="286"/>
      <c r="X145" s="286"/>
      <c r="Y145" s="286"/>
      <c r="Z145" s="323"/>
      <c r="AA145" s="286"/>
      <c r="AB145" s="286"/>
      <c r="AC145" s="286"/>
      <c r="AD145" s="286"/>
      <c r="AE145" s="286"/>
      <c r="AF145" s="286"/>
      <c r="AG145" s="286"/>
      <c r="AH145" s="286"/>
      <c r="AI145" s="286"/>
      <c r="AJ145" s="325"/>
      <c r="BA145" s="815"/>
      <c r="BB145" s="815"/>
      <c r="BC145" s="815"/>
    </row>
    <row r="146" spans="1:55" s="49" customFormat="1" ht="17.25" customHeight="1">
      <c r="A146" s="339" t="s">
        <v>229</v>
      </c>
      <c r="B146" s="340"/>
      <c r="C146" s="340"/>
      <c r="D146" s="340"/>
      <c r="E146" s="340"/>
      <c r="F146" s="340"/>
      <c r="G146" s="340"/>
      <c r="H146" s="340"/>
      <c r="I146" s="340"/>
      <c r="J146" s="340"/>
      <c r="K146" s="340"/>
      <c r="L146" s="340"/>
      <c r="M146" s="340"/>
      <c r="N146" s="340"/>
      <c r="O146" s="340"/>
      <c r="P146" s="340"/>
      <c r="Q146" s="340"/>
      <c r="R146" s="340"/>
      <c r="S146" s="340"/>
      <c r="T146" s="340"/>
      <c r="U146" s="340"/>
      <c r="V146" s="340"/>
      <c r="W146" s="340"/>
      <c r="X146" s="340"/>
      <c r="Y146" s="340"/>
      <c r="Z146" s="340"/>
      <c r="AA146" s="340"/>
      <c r="AB146" s="340"/>
      <c r="AC146" s="340"/>
      <c r="AD146" s="340"/>
      <c r="AE146" s="340"/>
      <c r="AF146" s="289"/>
      <c r="AG146" s="202"/>
      <c r="AH146" s="202"/>
      <c r="AI146" s="202"/>
      <c r="AJ146" s="287"/>
      <c r="AL146" s="113"/>
      <c r="BA146" s="815"/>
      <c r="BB146" s="815"/>
      <c r="BC146" s="815"/>
    </row>
    <row r="147" spans="1:55" s="49" customFormat="1" ht="17.25" customHeight="1">
      <c r="A147" s="219" t="s">
        <v>254</v>
      </c>
      <c r="B147" s="219"/>
      <c r="C147" s="219"/>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87"/>
      <c r="AK147" s="50"/>
      <c r="AL147" s="56"/>
      <c r="BA147" s="815"/>
      <c r="BB147" s="815"/>
      <c r="BC147" s="815"/>
    </row>
    <row r="148" spans="1:55" s="49" customFormat="1" ht="6.75" customHeight="1" thickBot="1">
      <c r="A148" s="219"/>
      <c r="B148" s="219"/>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87"/>
      <c r="AK148" s="50"/>
      <c r="AL148" s="56"/>
      <c r="BA148" s="815"/>
      <c r="BB148" s="815"/>
      <c r="BC148" s="815"/>
    </row>
    <row r="149" spans="1:55" s="49" customFormat="1" ht="17.25" customHeight="1" thickBot="1">
      <c r="A149" s="341" t="s">
        <v>255</v>
      </c>
      <c r="B149" s="342"/>
      <c r="C149" s="343"/>
      <c r="D149" s="343"/>
      <c r="E149" s="343"/>
      <c r="F149" s="343"/>
      <c r="G149" s="343"/>
      <c r="H149" s="343"/>
      <c r="I149" s="343"/>
      <c r="J149" s="343"/>
      <c r="K149" s="343"/>
      <c r="L149" s="343"/>
      <c r="M149" s="343"/>
      <c r="N149" s="343"/>
      <c r="O149" s="343"/>
      <c r="P149" s="343"/>
      <c r="Q149" s="343"/>
      <c r="R149" s="343"/>
      <c r="S149" s="343"/>
      <c r="T149" s="343"/>
      <c r="U149" s="344" t="s">
        <v>54</v>
      </c>
      <c r="V149" s="345"/>
      <c r="W149" s="345"/>
      <c r="X149" s="345"/>
      <c r="Y149" s="345"/>
      <c r="Z149" s="345"/>
      <c r="AA149" s="345"/>
      <c r="AB149" s="207"/>
      <c r="AC149" s="346"/>
      <c r="AD149" s="347" t="s">
        <v>65</v>
      </c>
      <c r="AE149" s="348"/>
      <c r="AF149" s="348"/>
      <c r="AG149" s="349"/>
      <c r="AH149" s="350" t="s">
        <v>66</v>
      </c>
      <c r="AI149" s="345"/>
      <c r="AJ149" s="351"/>
      <c r="AK149" s="50"/>
      <c r="AL149" s="54"/>
      <c r="BA149" s="815" t="b">
        <v>0</v>
      </c>
      <c r="BB149" s="815" t="b">
        <v>0</v>
      </c>
      <c r="BC149" s="815"/>
    </row>
    <row r="150" spans="1:55" s="49" customFormat="1" ht="18" customHeight="1">
      <c r="A150" s="352"/>
      <c r="B150" s="353" t="s">
        <v>226</v>
      </c>
      <c r="C150" s="257" t="s">
        <v>235</v>
      </c>
      <c r="D150" s="257"/>
      <c r="E150" s="257"/>
      <c r="F150" s="257"/>
      <c r="G150" s="257"/>
      <c r="H150" s="257"/>
      <c r="I150" s="257"/>
      <c r="J150" s="257"/>
      <c r="K150" s="257"/>
      <c r="L150" s="257"/>
      <c r="M150" s="257"/>
      <c r="N150" s="257"/>
      <c r="O150" s="257"/>
      <c r="P150" s="257"/>
      <c r="Q150" s="257"/>
      <c r="R150" s="257"/>
      <c r="S150" s="257"/>
      <c r="T150" s="257"/>
      <c r="U150" s="245"/>
      <c r="V150" s="245"/>
      <c r="W150" s="245"/>
      <c r="X150" s="245"/>
      <c r="Y150" s="354"/>
      <c r="Z150" s="354"/>
      <c r="AA150" s="354"/>
      <c r="AB150" s="354"/>
      <c r="AC150" s="219"/>
      <c r="AD150" s="219"/>
      <c r="AE150" s="219"/>
      <c r="AF150" s="219"/>
      <c r="AG150" s="209"/>
      <c r="AH150" s="209"/>
      <c r="AI150" s="209"/>
      <c r="AJ150" s="355"/>
      <c r="AK150" s="114"/>
      <c r="AL150" s="115"/>
      <c r="BA150" s="815"/>
      <c r="BB150" s="815"/>
      <c r="BC150" s="815"/>
    </row>
    <row r="151" spans="1:55" s="49" customFormat="1" ht="18" customHeight="1">
      <c r="A151" s="352"/>
      <c r="B151" s="356" t="s">
        <v>227</v>
      </c>
      <c r="C151" s="357" t="s">
        <v>236</v>
      </c>
      <c r="D151" s="357"/>
      <c r="E151" s="357"/>
      <c r="F151" s="357"/>
      <c r="G151" s="357"/>
      <c r="H151" s="357"/>
      <c r="I151" s="357"/>
      <c r="J151" s="357"/>
      <c r="K151" s="357"/>
      <c r="L151" s="357"/>
      <c r="M151" s="357"/>
      <c r="N151" s="357"/>
      <c r="O151" s="357"/>
      <c r="P151" s="357"/>
      <c r="Q151" s="357"/>
      <c r="R151" s="357"/>
      <c r="S151" s="357"/>
      <c r="T151" s="357"/>
      <c r="U151" s="357"/>
      <c r="V151" s="357"/>
      <c r="W151" s="357"/>
      <c r="X151" s="357"/>
      <c r="Y151" s="358"/>
      <c r="Z151" s="358"/>
      <c r="AA151" s="358"/>
      <c r="AB151" s="358"/>
      <c r="AC151" s="359"/>
      <c r="AD151" s="360"/>
      <c r="AE151" s="359"/>
      <c r="AF151" s="359"/>
      <c r="AG151" s="361"/>
      <c r="AH151" s="361"/>
      <c r="AI151" s="361"/>
      <c r="AJ151" s="362"/>
      <c r="AK151" s="114"/>
      <c r="AL151" s="115"/>
      <c r="BA151" s="815"/>
      <c r="BB151" s="815"/>
      <c r="BC151" s="815"/>
    </row>
    <row r="152" spans="1:55" s="49" customFormat="1" ht="18" customHeight="1">
      <c r="A152" s="363"/>
      <c r="B152" s="364" t="s">
        <v>228</v>
      </c>
      <c r="C152" s="292" t="s">
        <v>239</v>
      </c>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365"/>
      <c r="Z152" s="365"/>
      <c r="AA152" s="365"/>
      <c r="AB152" s="365"/>
      <c r="AC152" s="216"/>
      <c r="AD152" s="216"/>
      <c r="AE152" s="216"/>
      <c r="AF152" s="216"/>
      <c r="AG152" s="366"/>
      <c r="AH152" s="366"/>
      <c r="AI152" s="366"/>
      <c r="AJ152" s="397"/>
      <c r="AK152" s="114"/>
      <c r="AL152" s="115"/>
      <c r="BA152" s="815"/>
      <c r="BB152" s="815"/>
      <c r="BC152" s="815"/>
    </row>
    <row r="153" spans="1:55" s="49" customFormat="1" ht="15" customHeight="1">
      <c r="A153" s="1008" t="s">
        <v>453</v>
      </c>
      <c r="B153" s="1009"/>
      <c r="C153" s="1009"/>
      <c r="D153" s="1009"/>
      <c r="E153" s="1009"/>
      <c r="F153" s="1009"/>
      <c r="G153" s="1009"/>
      <c r="H153" s="1009"/>
      <c r="I153" s="1009"/>
      <c r="J153" s="1009"/>
      <c r="K153" s="1009"/>
      <c r="L153" s="1009"/>
      <c r="M153" s="1009"/>
      <c r="N153" s="1009"/>
      <c r="O153" s="1009"/>
      <c r="P153" s="1009"/>
      <c r="Q153" s="1009"/>
      <c r="R153" s="1009"/>
      <c r="S153" s="1009"/>
      <c r="T153" s="1009"/>
      <c r="U153" s="1009"/>
      <c r="V153" s="1009"/>
      <c r="W153" s="1009"/>
      <c r="X153" s="1009"/>
      <c r="Y153" s="1009"/>
      <c r="Z153" s="1009"/>
      <c r="AA153" s="1009"/>
      <c r="AB153" s="1009"/>
      <c r="AC153" s="1009"/>
      <c r="AD153" s="1009"/>
      <c r="AE153" s="1009"/>
      <c r="AF153" s="1010"/>
      <c r="AG153" s="733"/>
      <c r="AH153" s="734" t="s">
        <v>124</v>
      </c>
      <c r="AI153" s="733"/>
      <c r="AJ153" s="736"/>
      <c r="AK153" s="50"/>
      <c r="BA153" s="815" t="b">
        <v>0</v>
      </c>
      <c r="BC153" s="815"/>
    </row>
    <row r="154" spans="1:55" s="49" customFormat="1" ht="10.5" customHeight="1" thickBot="1">
      <c r="A154" s="367"/>
      <c r="B154" s="368"/>
      <c r="C154" s="245"/>
      <c r="D154" s="289"/>
      <c r="E154" s="289"/>
      <c r="F154" s="289"/>
      <c r="G154" s="289"/>
      <c r="H154" s="289"/>
      <c r="I154" s="289"/>
      <c r="J154" s="289"/>
      <c r="K154" s="289"/>
      <c r="L154" s="289"/>
      <c r="M154" s="289"/>
      <c r="N154" s="289"/>
      <c r="O154" s="289"/>
      <c r="P154" s="289"/>
      <c r="Q154" s="289"/>
      <c r="R154" s="289"/>
      <c r="S154" s="289"/>
      <c r="T154" s="289"/>
      <c r="U154" s="289"/>
      <c r="V154" s="289"/>
      <c r="W154" s="289"/>
      <c r="X154" s="289"/>
      <c r="Y154" s="354"/>
      <c r="Z154" s="354"/>
      <c r="AA154" s="354"/>
      <c r="AB154" s="354"/>
      <c r="AC154" s="219"/>
      <c r="AD154" s="219"/>
      <c r="AE154" s="219"/>
      <c r="AF154" s="219"/>
      <c r="AG154" s="209"/>
      <c r="AH154" s="209"/>
      <c r="AI154" s="209"/>
      <c r="AJ154" s="369"/>
      <c r="AK154" s="114"/>
      <c r="AL154" s="115"/>
      <c r="BA154" s="815"/>
      <c r="BB154" s="815"/>
      <c r="BC154" s="815"/>
    </row>
    <row r="155" spans="1:55" s="49" customFormat="1" ht="17.25" customHeight="1" thickBot="1">
      <c r="A155" s="370" t="s">
        <v>256</v>
      </c>
      <c r="B155" s="371"/>
      <c r="C155" s="371"/>
      <c r="D155" s="371"/>
      <c r="E155" s="371"/>
      <c r="F155" s="371"/>
      <c r="G155" s="371"/>
      <c r="H155" s="371"/>
      <c r="I155" s="371"/>
      <c r="J155" s="371"/>
      <c r="K155" s="371"/>
      <c r="L155" s="371"/>
      <c r="M155" s="371"/>
      <c r="N155" s="371"/>
      <c r="O155" s="371"/>
      <c r="P155" s="371"/>
      <c r="Q155" s="371"/>
      <c r="R155" s="371"/>
      <c r="S155" s="371"/>
      <c r="T155" s="372"/>
      <c r="U155" s="344" t="s">
        <v>54</v>
      </c>
      <c r="V155" s="207"/>
      <c r="W155" s="345"/>
      <c r="X155" s="345"/>
      <c r="Y155" s="345"/>
      <c r="Z155" s="345"/>
      <c r="AA155" s="345"/>
      <c r="AB155" s="345"/>
      <c r="AC155" s="346"/>
      <c r="AD155" s="347" t="s">
        <v>65</v>
      </c>
      <c r="AE155" s="348"/>
      <c r="AF155" s="348"/>
      <c r="AG155" s="349"/>
      <c r="AH155" s="350" t="s">
        <v>66</v>
      </c>
      <c r="AI155" s="345"/>
      <c r="AJ155" s="351"/>
      <c r="AK155" s="117"/>
      <c r="AL155" s="118"/>
      <c r="BA155" s="815" t="b">
        <v>0</v>
      </c>
      <c r="BB155" s="815" t="b">
        <v>0</v>
      </c>
    </row>
    <row r="156" spans="1:55" s="49" customFormat="1" ht="31.5" customHeight="1">
      <c r="A156" s="1227"/>
      <c r="B156" s="373" t="s">
        <v>57</v>
      </c>
      <c r="C156" s="1323" t="s">
        <v>241</v>
      </c>
      <c r="D156" s="1324"/>
      <c r="E156" s="1324"/>
      <c r="F156" s="1324"/>
      <c r="G156" s="1324"/>
      <c r="H156" s="1324"/>
      <c r="I156" s="1324"/>
      <c r="J156" s="1324"/>
      <c r="K156" s="1324"/>
      <c r="L156" s="1324"/>
      <c r="M156" s="1324"/>
      <c r="N156" s="1324"/>
      <c r="O156" s="1324"/>
      <c r="P156" s="1324"/>
      <c r="Q156" s="1324"/>
      <c r="R156" s="1324"/>
      <c r="S156" s="1324"/>
      <c r="T156" s="1324"/>
      <c r="U156" s="1324"/>
      <c r="V156" s="1324"/>
      <c r="W156" s="1324"/>
      <c r="X156" s="1324"/>
      <c r="Y156" s="1324"/>
      <c r="Z156" s="1324"/>
      <c r="AA156" s="1324"/>
      <c r="AB156" s="1324"/>
      <c r="AC156" s="1324"/>
      <c r="AD156" s="1324"/>
      <c r="AE156" s="1324"/>
      <c r="AF156" s="1324"/>
      <c r="AG156" s="1324"/>
      <c r="AH156" s="1324"/>
      <c r="AI156" s="1324"/>
      <c r="AJ156" s="1325"/>
      <c r="AK156" s="50"/>
      <c r="AL156" s="119"/>
      <c r="BA156" s="815"/>
      <c r="BB156" s="815"/>
      <c r="BC156" s="815"/>
    </row>
    <row r="157" spans="1:55" s="49" customFormat="1" ht="15" customHeight="1">
      <c r="A157" s="1228"/>
      <c r="B157" s="1332"/>
      <c r="C157" s="1211" t="s">
        <v>230</v>
      </c>
      <c r="D157" s="1022"/>
      <c r="E157" s="1022"/>
      <c r="F157" s="1022"/>
      <c r="G157" s="1022"/>
      <c r="H157" s="1022"/>
      <c r="I157" s="1022"/>
      <c r="J157" s="1212"/>
      <c r="K157" s="1333"/>
      <c r="L157" s="1334" t="s">
        <v>231</v>
      </c>
      <c r="M157" s="1236" t="s">
        <v>271</v>
      </c>
      <c r="N157" s="1120"/>
      <c r="O157" s="1120"/>
      <c r="P157" s="1120"/>
      <c r="Q157" s="1120"/>
      <c r="R157" s="1120"/>
      <c r="S157" s="1120"/>
      <c r="T157" s="1120"/>
      <c r="U157" s="1120"/>
      <c r="V157" s="1120"/>
      <c r="W157" s="1120"/>
      <c r="X157" s="1120"/>
      <c r="Y157" s="1120"/>
      <c r="Z157" s="1120"/>
      <c r="AA157" s="1120"/>
      <c r="AB157" s="1120"/>
      <c r="AC157" s="1120"/>
      <c r="AD157" s="1120"/>
      <c r="AE157" s="1120"/>
      <c r="AF157" s="1120"/>
      <c r="AG157" s="1120"/>
      <c r="AH157" s="1120"/>
      <c r="AI157" s="1120"/>
      <c r="AJ157" s="1237"/>
      <c r="AK157" s="120"/>
      <c r="AL157" s="121"/>
      <c r="BA157" s="815"/>
      <c r="BB157" s="815"/>
      <c r="BC157" s="815"/>
    </row>
    <row r="158" spans="1:55" s="49" customFormat="1" ht="15" customHeight="1" thickBot="1">
      <c r="A158" s="1228"/>
      <c r="B158" s="1215"/>
      <c r="C158" s="1211"/>
      <c r="D158" s="1022"/>
      <c r="E158" s="1022"/>
      <c r="F158" s="1022"/>
      <c r="G158" s="1022"/>
      <c r="H158" s="1022"/>
      <c r="I158" s="1022"/>
      <c r="J158" s="1212"/>
      <c r="K158" s="1333"/>
      <c r="L158" s="1334"/>
      <c r="M158" s="1236"/>
      <c r="N158" s="1120"/>
      <c r="O158" s="1120"/>
      <c r="P158" s="1120"/>
      <c r="Q158" s="1120"/>
      <c r="R158" s="1120"/>
      <c r="S158" s="1120"/>
      <c r="T158" s="1120"/>
      <c r="U158" s="1120"/>
      <c r="V158" s="1120"/>
      <c r="W158" s="1120"/>
      <c r="X158" s="1120"/>
      <c r="Y158" s="1120"/>
      <c r="Z158" s="1120"/>
      <c r="AA158" s="1120"/>
      <c r="AB158" s="1120"/>
      <c r="AC158" s="1120"/>
      <c r="AD158" s="1120"/>
      <c r="AE158" s="1120"/>
      <c r="AF158" s="1120"/>
      <c r="AG158" s="1120"/>
      <c r="AH158" s="1120"/>
      <c r="AI158" s="1120"/>
      <c r="AJ158" s="1237"/>
      <c r="AK158" s="120"/>
      <c r="AL158" s="121"/>
      <c r="BA158" s="815"/>
      <c r="BB158" s="815"/>
      <c r="BC158" s="815"/>
    </row>
    <row r="159" spans="1:55" s="49" customFormat="1" ht="75" customHeight="1" thickBot="1">
      <c r="A159" s="1228"/>
      <c r="B159" s="1215"/>
      <c r="C159" s="1211"/>
      <c r="D159" s="1022"/>
      <c r="E159" s="1022"/>
      <c r="F159" s="1022"/>
      <c r="G159" s="1022"/>
      <c r="H159" s="1022"/>
      <c r="I159" s="1022"/>
      <c r="J159" s="1212"/>
      <c r="K159" s="374"/>
      <c r="L159" s="1335"/>
      <c r="M159" s="1337"/>
      <c r="N159" s="1338"/>
      <c r="O159" s="1338"/>
      <c r="P159" s="1338"/>
      <c r="Q159" s="1338"/>
      <c r="R159" s="1338"/>
      <c r="S159" s="1338"/>
      <c r="T159" s="1338"/>
      <c r="U159" s="1338"/>
      <c r="V159" s="1338"/>
      <c r="W159" s="1338"/>
      <c r="X159" s="1338"/>
      <c r="Y159" s="1338"/>
      <c r="Z159" s="1338"/>
      <c r="AA159" s="1338"/>
      <c r="AB159" s="1338"/>
      <c r="AC159" s="1338"/>
      <c r="AD159" s="1338"/>
      <c r="AE159" s="1338"/>
      <c r="AF159" s="1338"/>
      <c r="AG159" s="1338"/>
      <c r="AH159" s="1338"/>
      <c r="AI159" s="1338"/>
      <c r="AJ159" s="1339"/>
      <c r="AK159" s="50"/>
      <c r="AL159" s="121"/>
      <c r="BA159" s="815" t="b">
        <v>0</v>
      </c>
      <c r="BB159" s="815"/>
    </row>
    <row r="160" spans="1:55" s="49" customFormat="1" ht="17.25" customHeight="1" thickBot="1">
      <c r="A160" s="1228"/>
      <c r="B160" s="1215"/>
      <c r="C160" s="1211"/>
      <c r="D160" s="1022"/>
      <c r="E160" s="1022"/>
      <c r="F160" s="1022"/>
      <c r="G160" s="1022"/>
      <c r="H160" s="1022"/>
      <c r="I160" s="1022"/>
      <c r="J160" s="1212"/>
      <c r="K160" s="375"/>
      <c r="L160" s="1334" t="s">
        <v>232</v>
      </c>
      <c r="M160" s="376" t="s">
        <v>60</v>
      </c>
      <c r="N160" s="377"/>
      <c r="O160" s="377"/>
      <c r="P160" s="377"/>
      <c r="Q160" s="377"/>
      <c r="R160" s="377"/>
      <c r="S160" s="377"/>
      <c r="T160" s="377"/>
      <c r="U160" s="377"/>
      <c r="V160" s="209" t="s">
        <v>67</v>
      </c>
      <c r="W160" s="377"/>
      <c r="X160" s="377"/>
      <c r="Y160" s="377"/>
      <c r="Z160" s="377"/>
      <c r="AA160" s="377"/>
      <c r="AB160" s="377"/>
      <c r="AC160" s="377"/>
      <c r="AD160" s="377"/>
      <c r="AE160" s="377"/>
      <c r="AF160" s="377"/>
      <c r="AG160" s="377"/>
      <c r="AH160" s="377"/>
      <c r="AI160" s="377"/>
      <c r="AJ160" s="378"/>
      <c r="AK160" s="120"/>
      <c r="AL160" s="121"/>
      <c r="BA160" s="815"/>
      <c r="BB160" s="815"/>
    </row>
    <row r="161" spans="1:55" s="49" customFormat="1" ht="75" customHeight="1" thickBot="1">
      <c r="A161" s="1229"/>
      <c r="B161" s="1215"/>
      <c r="C161" s="1211"/>
      <c r="D161" s="1022"/>
      <c r="E161" s="1022"/>
      <c r="F161" s="1022"/>
      <c r="G161" s="1022"/>
      <c r="H161" s="1022"/>
      <c r="I161" s="1022"/>
      <c r="J161" s="1212"/>
      <c r="K161" s="379"/>
      <c r="L161" s="1340"/>
      <c r="M161" s="1233"/>
      <c r="N161" s="1234"/>
      <c r="O161" s="1234"/>
      <c r="P161" s="1234"/>
      <c r="Q161" s="1234"/>
      <c r="R161" s="1234"/>
      <c r="S161" s="1234"/>
      <c r="T161" s="1234"/>
      <c r="U161" s="1234"/>
      <c r="V161" s="1234"/>
      <c r="W161" s="1234"/>
      <c r="X161" s="1234"/>
      <c r="Y161" s="1234"/>
      <c r="Z161" s="1234"/>
      <c r="AA161" s="1234"/>
      <c r="AB161" s="1234"/>
      <c r="AC161" s="1234"/>
      <c r="AD161" s="1234"/>
      <c r="AE161" s="1234"/>
      <c r="AF161" s="1234"/>
      <c r="AG161" s="1234"/>
      <c r="AH161" s="1234"/>
      <c r="AI161" s="1234"/>
      <c r="AJ161" s="1235"/>
      <c r="AK161" s="50"/>
      <c r="AL161" s="112"/>
      <c r="BA161" s="815" t="b">
        <v>0</v>
      </c>
      <c r="BB161" s="815"/>
    </row>
    <row r="162" spans="1:55" s="49" customFormat="1" ht="18" customHeight="1">
      <c r="A162" s="380"/>
      <c r="B162" s="381" t="s">
        <v>237</v>
      </c>
      <c r="C162" s="382" t="s">
        <v>238</v>
      </c>
      <c r="D162" s="383"/>
      <c r="E162" s="383"/>
      <c r="F162" s="383"/>
      <c r="G162" s="383"/>
      <c r="H162" s="383"/>
      <c r="I162" s="383"/>
      <c r="J162" s="383"/>
      <c r="K162" s="383"/>
      <c r="L162" s="383"/>
      <c r="M162" s="293"/>
      <c r="N162" s="293"/>
      <c r="O162" s="293"/>
      <c r="P162" s="293"/>
      <c r="Q162" s="293"/>
      <c r="R162" s="293"/>
      <c r="S162" s="293"/>
      <c r="T162" s="293"/>
      <c r="U162" s="293"/>
      <c r="V162" s="293"/>
      <c r="W162" s="293"/>
      <c r="X162" s="293"/>
      <c r="Y162" s="365"/>
      <c r="Z162" s="365"/>
      <c r="AA162" s="365"/>
      <c r="AB162" s="365"/>
      <c r="AC162" s="216"/>
      <c r="AD162" s="216"/>
      <c r="AE162" s="216"/>
      <c r="AF162" s="216"/>
      <c r="AG162" s="366"/>
      <c r="AH162" s="366"/>
      <c r="AI162" s="366"/>
      <c r="AJ162" s="384"/>
      <c r="AK162" s="114"/>
      <c r="AL162" s="115"/>
      <c r="BA162" s="815"/>
      <c r="BB162" s="815"/>
    </row>
    <row r="163" spans="1:55" s="49" customFormat="1" ht="15" customHeight="1">
      <c r="A163" s="1008" t="s">
        <v>453</v>
      </c>
      <c r="B163" s="1009"/>
      <c r="C163" s="1009"/>
      <c r="D163" s="1009"/>
      <c r="E163" s="1009"/>
      <c r="F163" s="1009"/>
      <c r="G163" s="1009"/>
      <c r="H163" s="1009"/>
      <c r="I163" s="1009"/>
      <c r="J163" s="1009"/>
      <c r="K163" s="1009"/>
      <c r="L163" s="1009"/>
      <c r="M163" s="1009"/>
      <c r="N163" s="1009"/>
      <c r="O163" s="1009"/>
      <c r="P163" s="1009"/>
      <c r="Q163" s="1009"/>
      <c r="R163" s="1009"/>
      <c r="S163" s="1009"/>
      <c r="T163" s="1009"/>
      <c r="U163" s="1009"/>
      <c r="V163" s="1009"/>
      <c r="W163" s="1009"/>
      <c r="X163" s="1009"/>
      <c r="Y163" s="1009"/>
      <c r="Z163" s="1009"/>
      <c r="AA163" s="1009"/>
      <c r="AB163" s="1009"/>
      <c r="AC163" s="1009"/>
      <c r="AD163" s="1009"/>
      <c r="AE163" s="1009"/>
      <c r="AF163" s="1010"/>
      <c r="AG163" s="733"/>
      <c r="AH163" s="734" t="s">
        <v>124</v>
      </c>
      <c r="AI163" s="733"/>
      <c r="AJ163" s="736"/>
      <c r="AK163" s="50"/>
      <c r="BA163" s="815" t="b">
        <v>0</v>
      </c>
      <c r="BB163" s="815"/>
    </row>
    <row r="164" spans="1:55" s="49" customFormat="1" ht="10.5" customHeight="1" thickBot="1">
      <c r="A164" s="285"/>
      <c r="B164" s="285"/>
      <c r="C164" s="285"/>
      <c r="D164" s="285"/>
      <c r="E164" s="285"/>
      <c r="F164" s="285"/>
      <c r="G164" s="285"/>
      <c r="H164" s="285"/>
      <c r="I164" s="285"/>
      <c r="J164" s="285"/>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338"/>
      <c r="AL164" s="57"/>
      <c r="BA164" s="815"/>
      <c r="BB164" s="815"/>
    </row>
    <row r="165" spans="1:55" s="49" customFormat="1" ht="17.25" customHeight="1" thickBot="1">
      <c r="A165" s="385" t="s">
        <v>257</v>
      </c>
      <c r="B165" s="386"/>
      <c r="C165" s="386"/>
      <c r="D165" s="386"/>
      <c r="E165" s="386"/>
      <c r="F165" s="386"/>
      <c r="G165" s="386"/>
      <c r="H165" s="386"/>
      <c r="I165" s="386"/>
      <c r="J165" s="386"/>
      <c r="K165" s="386"/>
      <c r="L165" s="386"/>
      <c r="M165" s="386"/>
      <c r="N165" s="386"/>
      <c r="O165" s="386"/>
      <c r="P165" s="386"/>
      <c r="Q165" s="386"/>
      <c r="R165" s="386"/>
      <c r="S165" s="386"/>
      <c r="T165" s="386"/>
      <c r="U165" s="344" t="s">
        <v>85</v>
      </c>
      <c r="V165" s="207"/>
      <c r="W165" s="387"/>
      <c r="X165" s="387"/>
      <c r="Y165" s="387"/>
      <c r="Z165" s="387"/>
      <c r="AA165" s="387"/>
      <c r="AB165" s="387"/>
      <c r="AC165" s="346"/>
      <c r="AD165" s="347" t="s">
        <v>65</v>
      </c>
      <c r="AE165" s="348"/>
      <c r="AF165" s="348"/>
      <c r="AG165" s="349"/>
      <c r="AH165" s="350" t="s">
        <v>66</v>
      </c>
      <c r="AI165" s="345"/>
      <c r="AJ165" s="351"/>
      <c r="AK165" s="47"/>
      <c r="AL165" s="118"/>
      <c r="BA165" s="815" t="b">
        <v>0</v>
      </c>
      <c r="BB165" s="815" t="b">
        <v>0</v>
      </c>
    </row>
    <row r="166" spans="1:55" s="49" customFormat="1" ht="25.5" customHeight="1">
      <c r="A166" s="1227"/>
      <c r="B166" s="388" t="s">
        <v>226</v>
      </c>
      <c r="C166" s="1329" t="s">
        <v>86</v>
      </c>
      <c r="D166" s="1330"/>
      <c r="E166" s="1330"/>
      <c r="F166" s="1330"/>
      <c r="G166" s="1330"/>
      <c r="H166" s="1330"/>
      <c r="I166" s="1330"/>
      <c r="J166" s="1330"/>
      <c r="K166" s="1330"/>
      <c r="L166" s="1330"/>
      <c r="M166" s="1330"/>
      <c r="N166" s="1330"/>
      <c r="O166" s="1330"/>
      <c r="P166" s="1330"/>
      <c r="Q166" s="1330"/>
      <c r="R166" s="1330"/>
      <c r="S166" s="1330"/>
      <c r="T166" s="1330"/>
      <c r="U166" s="1025"/>
      <c r="V166" s="1025"/>
      <c r="W166" s="1025"/>
      <c r="X166" s="1025"/>
      <c r="Y166" s="1025"/>
      <c r="Z166" s="1025"/>
      <c r="AA166" s="1025"/>
      <c r="AB166" s="1025"/>
      <c r="AC166" s="1025"/>
      <c r="AD166" s="1025"/>
      <c r="AE166" s="1025"/>
      <c r="AF166" s="1025"/>
      <c r="AG166" s="1025"/>
      <c r="AH166" s="1025"/>
      <c r="AI166" s="1025"/>
      <c r="AJ166" s="1331"/>
      <c r="AK166" s="47"/>
      <c r="AL166" s="112"/>
      <c r="BA166" s="815"/>
      <c r="BB166" s="815"/>
      <c r="BC166" s="815"/>
    </row>
    <row r="167" spans="1:55" s="49" customFormat="1" ht="27" customHeight="1">
      <c r="A167" s="1228"/>
      <c r="B167" s="1214"/>
      <c r="C167" s="1209" t="s">
        <v>240</v>
      </c>
      <c r="D167" s="1019"/>
      <c r="E167" s="1019"/>
      <c r="F167" s="1019"/>
      <c r="G167" s="1019"/>
      <c r="H167" s="1019"/>
      <c r="I167" s="1019"/>
      <c r="J167" s="1210"/>
      <c r="K167" s="389"/>
      <c r="L167" s="390" t="s">
        <v>88</v>
      </c>
      <c r="M167" s="1319" t="s">
        <v>58</v>
      </c>
      <c r="N167" s="1320"/>
      <c r="O167" s="1320"/>
      <c r="P167" s="1320"/>
      <c r="Q167" s="1320"/>
      <c r="R167" s="1320"/>
      <c r="S167" s="1320"/>
      <c r="T167" s="1320"/>
      <c r="U167" s="1320"/>
      <c r="V167" s="1320"/>
      <c r="W167" s="1320"/>
      <c r="X167" s="1320"/>
      <c r="Y167" s="1320"/>
      <c r="Z167" s="1320"/>
      <c r="AA167" s="1320"/>
      <c r="AB167" s="1320"/>
      <c r="AC167" s="1320"/>
      <c r="AD167" s="1320"/>
      <c r="AE167" s="1320"/>
      <c r="AF167" s="1320"/>
      <c r="AG167" s="1320"/>
      <c r="AH167" s="1320"/>
      <c r="AI167" s="1320"/>
      <c r="AJ167" s="1321"/>
      <c r="AK167" s="47"/>
      <c r="AL167" s="115"/>
      <c r="BA167" s="815" t="b">
        <v>0</v>
      </c>
      <c r="BC167" s="815"/>
    </row>
    <row r="168" spans="1:55" s="49" customFormat="1" ht="40.5" customHeight="1">
      <c r="A168" s="1228"/>
      <c r="B168" s="1215"/>
      <c r="C168" s="1211"/>
      <c r="D168" s="1022"/>
      <c r="E168" s="1022"/>
      <c r="F168" s="1022"/>
      <c r="G168" s="1022"/>
      <c r="H168" s="1022"/>
      <c r="I168" s="1022"/>
      <c r="J168" s="1212"/>
      <c r="K168" s="391"/>
      <c r="L168" s="392" t="s">
        <v>234</v>
      </c>
      <c r="M168" s="1216"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217"/>
      <c r="AK168" s="122"/>
      <c r="AL168" s="123"/>
      <c r="BA168" s="815" t="b">
        <v>0</v>
      </c>
      <c r="BC168" s="815"/>
    </row>
    <row r="169" spans="1:55" s="49" customFormat="1" ht="40.5" customHeight="1">
      <c r="A169" s="1229"/>
      <c r="B169" s="1215"/>
      <c r="C169" s="1211"/>
      <c r="D169" s="1022"/>
      <c r="E169" s="1022"/>
      <c r="F169" s="1022"/>
      <c r="G169" s="1022"/>
      <c r="H169" s="1022"/>
      <c r="I169" s="1022"/>
      <c r="J169" s="1212"/>
      <c r="K169" s="379"/>
      <c r="L169" s="393" t="s">
        <v>233</v>
      </c>
      <c r="M169" s="1218" t="s">
        <v>59</v>
      </c>
      <c r="N169" s="1219"/>
      <c r="O169" s="1219"/>
      <c r="P169" s="1219"/>
      <c r="Q169" s="1219"/>
      <c r="R169" s="1219"/>
      <c r="S169" s="1219"/>
      <c r="T169" s="1219"/>
      <c r="U169" s="1219"/>
      <c r="V169" s="1219"/>
      <c r="W169" s="1219"/>
      <c r="X169" s="1219"/>
      <c r="Y169" s="1219"/>
      <c r="Z169" s="1219"/>
      <c r="AA169" s="1219"/>
      <c r="AB169" s="1219"/>
      <c r="AC169" s="1219"/>
      <c r="AD169" s="1219"/>
      <c r="AE169" s="1219"/>
      <c r="AF169" s="1219"/>
      <c r="AG169" s="1219"/>
      <c r="AH169" s="1219"/>
      <c r="AI169" s="1219"/>
      <c r="AJ169" s="1220"/>
      <c r="AK169" s="122"/>
      <c r="AL169" s="123"/>
      <c r="BA169" s="815" t="b">
        <v>0</v>
      </c>
      <c r="BC169" s="815"/>
    </row>
    <row r="170" spans="1:55" s="49" customFormat="1" ht="18" customHeight="1">
      <c r="A170" s="380"/>
      <c r="B170" s="381" t="s">
        <v>237</v>
      </c>
      <c r="C170" s="382" t="s">
        <v>238</v>
      </c>
      <c r="D170" s="383"/>
      <c r="E170" s="383"/>
      <c r="F170" s="383"/>
      <c r="G170" s="383"/>
      <c r="H170" s="383"/>
      <c r="I170" s="383"/>
      <c r="J170" s="383"/>
      <c r="K170" s="383"/>
      <c r="L170" s="383"/>
      <c r="M170" s="383"/>
      <c r="N170" s="383"/>
      <c r="O170" s="383"/>
      <c r="P170" s="383"/>
      <c r="Q170" s="383"/>
      <c r="R170" s="383"/>
      <c r="S170" s="383"/>
      <c r="T170" s="383"/>
      <c r="U170" s="383"/>
      <c r="V170" s="383"/>
      <c r="W170" s="383"/>
      <c r="X170" s="383"/>
      <c r="Y170" s="394"/>
      <c r="Z170" s="394"/>
      <c r="AA170" s="394"/>
      <c r="AB170" s="394"/>
      <c r="AC170" s="395"/>
      <c r="AD170" s="395"/>
      <c r="AE170" s="395"/>
      <c r="AF170" s="395"/>
      <c r="AG170" s="396"/>
      <c r="AH170" s="396"/>
      <c r="AI170" s="396"/>
      <c r="AJ170" s="397"/>
      <c r="AK170" s="114"/>
      <c r="AL170" s="115"/>
      <c r="BA170" s="815"/>
      <c r="BC170" s="815"/>
    </row>
    <row r="171" spans="1:55" s="49" customFormat="1" ht="15" customHeight="1">
      <c r="A171" s="1008" t="s">
        <v>453</v>
      </c>
      <c r="B171" s="1009"/>
      <c r="C171" s="1009"/>
      <c r="D171" s="1009"/>
      <c r="E171" s="1009"/>
      <c r="F171" s="1009"/>
      <c r="G171" s="1009"/>
      <c r="H171" s="1009"/>
      <c r="I171" s="1009"/>
      <c r="J171" s="1009"/>
      <c r="K171" s="1009"/>
      <c r="L171" s="1009"/>
      <c r="M171" s="1009"/>
      <c r="N171" s="1009"/>
      <c r="O171" s="1009"/>
      <c r="P171" s="1009"/>
      <c r="Q171" s="1009"/>
      <c r="R171" s="1009"/>
      <c r="S171" s="1009"/>
      <c r="T171" s="1009"/>
      <c r="U171" s="1009"/>
      <c r="V171" s="1009"/>
      <c r="W171" s="1009"/>
      <c r="X171" s="1009"/>
      <c r="Y171" s="1009"/>
      <c r="Z171" s="1009"/>
      <c r="AA171" s="1009"/>
      <c r="AB171" s="1009"/>
      <c r="AC171" s="1009"/>
      <c r="AD171" s="1009"/>
      <c r="AE171" s="1009"/>
      <c r="AF171" s="1010"/>
      <c r="AG171" s="733"/>
      <c r="AH171" s="734" t="s">
        <v>124</v>
      </c>
      <c r="AI171" s="733"/>
      <c r="AJ171" s="736"/>
      <c r="AK171" s="50"/>
      <c r="BA171" s="815" t="b">
        <v>0</v>
      </c>
      <c r="BC171" s="815"/>
    </row>
    <row r="172" spans="1:55" s="49" customFormat="1" ht="28.5" customHeight="1">
      <c r="A172" s="1221" t="s">
        <v>137</v>
      </c>
      <c r="B172" s="1221"/>
      <c r="C172" s="1221"/>
      <c r="D172" s="1221"/>
      <c r="E172" s="1221"/>
      <c r="F172" s="1221"/>
      <c r="G172" s="1221"/>
      <c r="H172" s="1221"/>
      <c r="I172" s="1221"/>
      <c r="J172" s="1221"/>
      <c r="K172" s="1221"/>
      <c r="L172" s="1221"/>
      <c r="M172" s="1221"/>
      <c r="N172" s="1221"/>
      <c r="O172" s="1221"/>
      <c r="P172" s="1221"/>
      <c r="Q172" s="1221"/>
      <c r="R172" s="1221"/>
      <c r="S172" s="1221"/>
      <c r="T172" s="1221"/>
      <c r="U172" s="1221"/>
      <c r="V172" s="1221"/>
      <c r="W172" s="1221"/>
      <c r="X172" s="1221"/>
      <c r="Y172" s="1221"/>
      <c r="Z172" s="1221"/>
      <c r="AA172" s="1221"/>
      <c r="AB172" s="1221"/>
      <c r="AC172" s="1221"/>
      <c r="AD172" s="1221"/>
      <c r="AE172" s="1221"/>
      <c r="AF172" s="1221"/>
      <c r="AG172" s="1221"/>
      <c r="AH172" s="1221"/>
      <c r="AI172" s="1221"/>
      <c r="AJ172" s="1221"/>
      <c r="AK172" s="122"/>
      <c r="AL172" s="112"/>
      <c r="BA172" s="815"/>
      <c r="BB172" s="815"/>
      <c r="BC172" s="815"/>
    </row>
    <row r="173" spans="1:55" s="49" customFormat="1" ht="6"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12"/>
      <c r="AM173" s="46"/>
      <c r="AN173" s="46"/>
      <c r="AO173" s="46"/>
      <c r="AP173" s="46"/>
      <c r="AQ173" s="46"/>
      <c r="AR173" s="46"/>
      <c r="AS173" s="46"/>
      <c r="AT173" s="52"/>
      <c r="AU173" s="46"/>
      <c r="AV173" s="46"/>
      <c r="AW173" s="46"/>
      <c r="AX173" s="46"/>
      <c r="BA173" s="816"/>
      <c r="BB173" s="816"/>
      <c r="BC173" s="815"/>
    </row>
    <row r="174" spans="1:55">
      <c r="A174" s="199" t="s">
        <v>435</v>
      </c>
      <c r="B174" s="176"/>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176"/>
      <c r="AH174" s="176"/>
      <c r="AI174" s="176"/>
      <c r="AJ174" s="178"/>
      <c r="AK174" s="122"/>
      <c r="AT174" s="52"/>
    </row>
    <row r="175" spans="1:55" ht="4.5" customHeight="1">
      <c r="A175" s="199"/>
      <c r="B175" s="176"/>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176"/>
      <c r="AF175" s="176"/>
      <c r="AG175" s="176"/>
      <c r="AH175" s="176"/>
      <c r="AI175" s="176"/>
      <c r="AJ175" s="176"/>
      <c r="AK175" s="50"/>
      <c r="AT175" s="52"/>
    </row>
    <row r="176" spans="1:55" ht="79.5" customHeight="1">
      <c r="A176" s="1326" t="s">
        <v>339</v>
      </c>
      <c r="B176" s="1327"/>
      <c r="C176" s="1327"/>
      <c r="D176" s="1327"/>
      <c r="E176" s="1327"/>
      <c r="F176" s="1327"/>
      <c r="G176" s="1327"/>
      <c r="H176" s="1327"/>
      <c r="I176" s="1327"/>
      <c r="J176" s="1327"/>
      <c r="K176" s="1327"/>
      <c r="L176" s="1327"/>
      <c r="M176" s="1327"/>
      <c r="N176" s="1327"/>
      <c r="O176" s="1327"/>
      <c r="P176" s="1327"/>
      <c r="Q176" s="1327"/>
      <c r="R176" s="1327"/>
      <c r="S176" s="1327"/>
      <c r="T176" s="1327"/>
      <c r="U176" s="1327"/>
      <c r="V176" s="1327"/>
      <c r="W176" s="1327"/>
      <c r="X176" s="1327"/>
      <c r="Y176" s="1327"/>
      <c r="Z176" s="1327"/>
      <c r="AA176" s="1327"/>
      <c r="AB176" s="1327"/>
      <c r="AC176" s="1327"/>
      <c r="AD176" s="1327"/>
      <c r="AE176" s="1327"/>
      <c r="AF176" s="1327"/>
      <c r="AG176" s="1327"/>
      <c r="AH176" s="1327"/>
      <c r="AI176" s="1327"/>
      <c r="AJ176" s="1328"/>
      <c r="AK176" s="124"/>
      <c r="AT176" s="52"/>
    </row>
    <row r="177" spans="1:55" ht="4.5" customHeight="1">
      <c r="A177" s="398"/>
      <c r="B177" s="398"/>
      <c r="C177" s="398"/>
      <c r="D177" s="398"/>
      <c r="E177" s="398"/>
      <c r="F177" s="398"/>
      <c r="G177" s="398"/>
      <c r="H177" s="398"/>
      <c r="I177" s="398"/>
      <c r="J177" s="398"/>
      <c r="K177" s="398"/>
      <c r="L177" s="398"/>
      <c r="M177" s="398"/>
      <c r="N177" s="398"/>
      <c r="O177" s="398"/>
      <c r="P177" s="398"/>
      <c r="Q177" s="398"/>
      <c r="R177" s="398"/>
      <c r="S177" s="398"/>
      <c r="T177" s="398"/>
      <c r="U177" s="398"/>
      <c r="V177" s="398"/>
      <c r="W177" s="398"/>
      <c r="X177" s="398"/>
      <c r="Y177" s="398"/>
      <c r="Z177" s="398"/>
      <c r="AA177" s="398"/>
      <c r="AB177" s="398"/>
      <c r="AC177" s="398"/>
      <c r="AD177" s="398"/>
      <c r="AE177" s="398"/>
      <c r="AF177" s="398"/>
      <c r="AG177" s="398"/>
      <c r="AH177" s="398"/>
      <c r="AI177" s="398"/>
      <c r="AJ177" s="399"/>
      <c r="AK177" s="124"/>
      <c r="AT177" s="52"/>
    </row>
    <row r="178" spans="1:55" ht="13.5" customHeight="1" thickBot="1">
      <c r="A178" s="1224" t="s">
        <v>309</v>
      </c>
      <c r="B178" s="1225"/>
      <c r="C178" s="1225"/>
      <c r="D178" s="1226"/>
      <c r="E178" s="1230" t="s">
        <v>56</v>
      </c>
      <c r="F178" s="1231"/>
      <c r="G178" s="1231"/>
      <c r="H178" s="1231"/>
      <c r="I178" s="1231"/>
      <c r="J178" s="1231"/>
      <c r="K178" s="1231"/>
      <c r="L178" s="1231"/>
      <c r="M178" s="1231"/>
      <c r="N178" s="1231"/>
      <c r="O178" s="1231"/>
      <c r="P178" s="1231"/>
      <c r="Q178" s="1231"/>
      <c r="R178" s="1231"/>
      <c r="S178" s="1231"/>
      <c r="T178" s="1231"/>
      <c r="U178" s="1231"/>
      <c r="V178" s="1231"/>
      <c r="W178" s="1231"/>
      <c r="X178" s="1231"/>
      <c r="Y178" s="1231"/>
      <c r="Z178" s="1231"/>
      <c r="AA178" s="1231"/>
      <c r="AB178" s="1231"/>
      <c r="AC178" s="1231"/>
      <c r="AD178" s="1231"/>
      <c r="AE178" s="1231"/>
      <c r="AF178" s="1231"/>
      <c r="AG178" s="1231"/>
      <c r="AH178" s="1231"/>
      <c r="AI178" s="1231"/>
      <c r="AJ178" s="1232"/>
      <c r="AK178" s="124"/>
      <c r="AM178" s="125"/>
      <c r="AN178" s="125"/>
      <c r="AO178" s="125"/>
      <c r="AP178" s="125"/>
      <c r="AQ178" s="125"/>
      <c r="AR178" s="125"/>
      <c r="AS178" s="125"/>
      <c r="AT178" s="125"/>
      <c r="AU178" s="125"/>
      <c r="AV178" s="125"/>
      <c r="AW178" s="125"/>
      <c r="AX178" s="125"/>
      <c r="BA178" s="814"/>
      <c r="BB178" s="814"/>
    </row>
    <row r="179" spans="1:55" s="125" customFormat="1" ht="14.25" customHeight="1">
      <c r="A179" s="1018" t="s">
        <v>299</v>
      </c>
      <c r="B179" s="1019"/>
      <c r="C179" s="1019"/>
      <c r="D179" s="1020"/>
      <c r="E179" s="745"/>
      <c r="F179" s="1222" t="s">
        <v>279</v>
      </c>
      <c r="G179" s="1222"/>
      <c r="H179" s="1222"/>
      <c r="I179" s="1222"/>
      <c r="J179" s="1222"/>
      <c r="K179" s="1222"/>
      <c r="L179" s="1222"/>
      <c r="M179" s="1222"/>
      <c r="N179" s="1222"/>
      <c r="O179" s="1222"/>
      <c r="P179" s="1222"/>
      <c r="Q179" s="1222"/>
      <c r="R179" s="1222"/>
      <c r="S179" s="1222"/>
      <c r="T179" s="1222"/>
      <c r="U179" s="1222"/>
      <c r="V179" s="1222"/>
      <c r="W179" s="1222"/>
      <c r="X179" s="1222"/>
      <c r="Y179" s="1222"/>
      <c r="Z179" s="1222"/>
      <c r="AA179" s="1222"/>
      <c r="AB179" s="1222"/>
      <c r="AC179" s="1222"/>
      <c r="AD179" s="1222"/>
      <c r="AE179" s="1222"/>
      <c r="AF179" s="1222"/>
      <c r="AG179" s="1222"/>
      <c r="AH179" s="1222"/>
      <c r="AI179" s="1222"/>
      <c r="AJ179" s="1223"/>
      <c r="AK179" s="124"/>
      <c r="BA179" s="814" t="b">
        <v>0</v>
      </c>
      <c r="BB179" s="814"/>
      <c r="BC179" s="814"/>
    </row>
    <row r="180" spans="1:55" s="125" customFormat="1" ht="13.5" customHeight="1">
      <c r="A180" s="1021"/>
      <c r="B180" s="1022"/>
      <c r="C180" s="1022"/>
      <c r="D180" s="1023"/>
      <c r="E180" s="746"/>
      <c r="F180" s="1196" t="s">
        <v>280</v>
      </c>
      <c r="G180" s="1196"/>
      <c r="H180" s="1196"/>
      <c r="I180" s="1196"/>
      <c r="J180" s="1196"/>
      <c r="K180" s="1196"/>
      <c r="L180" s="1196"/>
      <c r="M180" s="1196"/>
      <c r="N180" s="1196"/>
      <c r="O180" s="1196"/>
      <c r="P180" s="1196"/>
      <c r="Q180" s="1196"/>
      <c r="R180" s="1196"/>
      <c r="S180" s="1196"/>
      <c r="T180" s="1196"/>
      <c r="U180" s="1196"/>
      <c r="V180" s="1196"/>
      <c r="W180" s="1196"/>
      <c r="X180" s="1196"/>
      <c r="Y180" s="1196"/>
      <c r="Z180" s="1196"/>
      <c r="AA180" s="1196"/>
      <c r="AB180" s="1196"/>
      <c r="AC180" s="1196"/>
      <c r="AD180" s="1196"/>
      <c r="AE180" s="1196"/>
      <c r="AF180" s="1196"/>
      <c r="AG180" s="1196"/>
      <c r="AH180" s="1196"/>
      <c r="AI180" s="1196"/>
      <c r="AJ180" s="400"/>
      <c r="AK180" s="124"/>
      <c r="BA180" s="814" t="b">
        <v>0</v>
      </c>
      <c r="BB180" s="814"/>
      <c r="BC180" s="814"/>
    </row>
    <row r="181" spans="1:55" s="125" customFormat="1" ht="13.5" customHeight="1">
      <c r="A181" s="1021"/>
      <c r="B181" s="1022"/>
      <c r="C181" s="1022"/>
      <c r="D181" s="1023"/>
      <c r="E181" s="746"/>
      <c r="F181" s="1196" t="s">
        <v>305</v>
      </c>
      <c r="G181" s="1196"/>
      <c r="H181" s="1196"/>
      <c r="I181" s="1196"/>
      <c r="J181" s="1196"/>
      <c r="K181" s="1196"/>
      <c r="L181" s="1196"/>
      <c r="M181" s="1196"/>
      <c r="N181" s="1196"/>
      <c r="O181" s="1196"/>
      <c r="P181" s="1196"/>
      <c r="Q181" s="1196"/>
      <c r="R181" s="1196"/>
      <c r="S181" s="1196"/>
      <c r="T181" s="1196"/>
      <c r="U181" s="1196"/>
      <c r="V181" s="1196"/>
      <c r="W181" s="1196"/>
      <c r="X181" s="1196"/>
      <c r="Y181" s="1196"/>
      <c r="Z181" s="1196"/>
      <c r="AA181" s="1196"/>
      <c r="AB181" s="1196"/>
      <c r="AC181" s="1196"/>
      <c r="AD181" s="1196"/>
      <c r="AE181" s="1196"/>
      <c r="AF181" s="1196"/>
      <c r="AG181" s="1196"/>
      <c r="AH181" s="1196"/>
      <c r="AI181" s="1196"/>
      <c r="AJ181" s="400"/>
      <c r="AK181" s="124"/>
      <c r="BA181" s="814" t="b">
        <v>0</v>
      </c>
      <c r="BB181" s="814"/>
      <c r="BC181" s="814"/>
    </row>
    <row r="182" spans="1:55" s="125" customFormat="1" ht="13.5" customHeight="1">
      <c r="A182" s="1024"/>
      <c r="B182" s="1025"/>
      <c r="C182" s="1025"/>
      <c r="D182" s="1026"/>
      <c r="E182" s="747"/>
      <c r="F182" s="1213" t="s">
        <v>306</v>
      </c>
      <c r="G182" s="1213"/>
      <c r="H182" s="1213"/>
      <c r="I182" s="1213"/>
      <c r="J182" s="1213"/>
      <c r="K182" s="1213"/>
      <c r="L182" s="1213"/>
      <c r="M182" s="1213"/>
      <c r="N182" s="1213"/>
      <c r="O182" s="1213"/>
      <c r="P182" s="1213"/>
      <c r="Q182" s="1213"/>
      <c r="R182" s="1213"/>
      <c r="S182" s="1213"/>
      <c r="T182" s="1213"/>
      <c r="U182" s="1213"/>
      <c r="V182" s="1213"/>
      <c r="W182" s="1213"/>
      <c r="X182" s="1213"/>
      <c r="Y182" s="1213"/>
      <c r="Z182" s="1213"/>
      <c r="AA182" s="1213"/>
      <c r="AB182" s="1213"/>
      <c r="AC182" s="1213"/>
      <c r="AD182" s="1213"/>
      <c r="AE182" s="1213"/>
      <c r="AF182" s="1213"/>
      <c r="AG182" s="1213"/>
      <c r="AH182" s="1213"/>
      <c r="AI182" s="1213"/>
      <c r="AJ182" s="526"/>
      <c r="AK182" s="124"/>
      <c r="BA182" s="814" t="b">
        <v>0</v>
      </c>
      <c r="BB182" s="814">
        <f>COUNTIF(BA179:BA182,TRUE)</f>
        <v>0</v>
      </c>
      <c r="BC182" s="814"/>
    </row>
    <row r="183" spans="1:55" s="125" customFormat="1" ht="24.75" customHeight="1">
      <c r="A183" s="1018" t="s">
        <v>300</v>
      </c>
      <c r="B183" s="1019"/>
      <c r="C183" s="1019"/>
      <c r="D183" s="1020"/>
      <c r="E183" s="748"/>
      <c r="F183" s="1203" t="s">
        <v>281</v>
      </c>
      <c r="G183" s="1203"/>
      <c r="H183" s="1203"/>
      <c r="I183" s="1203"/>
      <c r="J183" s="1203"/>
      <c r="K183" s="1203"/>
      <c r="L183" s="1203"/>
      <c r="M183" s="1203"/>
      <c r="N183" s="1203"/>
      <c r="O183" s="1203"/>
      <c r="P183" s="1203"/>
      <c r="Q183" s="1203"/>
      <c r="R183" s="1203"/>
      <c r="S183" s="1203"/>
      <c r="T183" s="1203"/>
      <c r="U183" s="1203"/>
      <c r="V183" s="1203"/>
      <c r="W183" s="1203"/>
      <c r="X183" s="1203"/>
      <c r="Y183" s="1203"/>
      <c r="Z183" s="1203"/>
      <c r="AA183" s="1203"/>
      <c r="AB183" s="1203"/>
      <c r="AC183" s="1203"/>
      <c r="AD183" s="1203"/>
      <c r="AE183" s="1203"/>
      <c r="AF183" s="1203"/>
      <c r="AG183" s="1203"/>
      <c r="AH183" s="1203"/>
      <c r="AI183" s="1203"/>
      <c r="AJ183" s="527"/>
      <c r="AK183" s="124"/>
      <c r="AM183" s="49"/>
      <c r="AN183" s="49"/>
      <c r="AO183" s="49"/>
      <c r="AP183" s="49"/>
      <c r="AQ183" s="49"/>
      <c r="AR183" s="49"/>
      <c r="AS183" s="49"/>
      <c r="AT183" s="49"/>
      <c r="AU183" s="49"/>
      <c r="AV183" s="49"/>
      <c r="AW183" s="49"/>
      <c r="AX183" s="49"/>
      <c r="BA183" s="815" t="b">
        <v>0</v>
      </c>
      <c r="BB183" s="815"/>
      <c r="BC183" s="814"/>
    </row>
    <row r="184" spans="1:55" s="49" customFormat="1" ht="13.5" customHeight="1">
      <c r="A184" s="1021"/>
      <c r="B184" s="1022"/>
      <c r="C184" s="1022"/>
      <c r="D184" s="1023"/>
      <c r="E184" s="749"/>
      <c r="F184" s="1028" t="s">
        <v>282</v>
      </c>
      <c r="G184" s="1028"/>
      <c r="H184" s="1028"/>
      <c r="I184" s="1028"/>
      <c r="J184" s="1028"/>
      <c r="K184" s="1028"/>
      <c r="L184" s="1028"/>
      <c r="M184" s="1028"/>
      <c r="N184" s="1028"/>
      <c r="O184" s="1028"/>
      <c r="P184" s="1028"/>
      <c r="Q184" s="1028"/>
      <c r="R184" s="1028"/>
      <c r="S184" s="1028"/>
      <c r="T184" s="1028"/>
      <c r="U184" s="1028"/>
      <c r="V184" s="1028"/>
      <c r="W184" s="1028"/>
      <c r="X184" s="1028"/>
      <c r="Y184" s="1028"/>
      <c r="Z184" s="1028"/>
      <c r="AA184" s="1028"/>
      <c r="AB184" s="1028"/>
      <c r="AC184" s="1028"/>
      <c r="AD184" s="1028"/>
      <c r="AE184" s="1028"/>
      <c r="AF184" s="1028"/>
      <c r="AG184" s="1028"/>
      <c r="AH184" s="1028"/>
      <c r="AI184" s="1028"/>
      <c r="AJ184" s="528"/>
      <c r="AK184" s="124"/>
      <c r="BA184" s="815" t="b">
        <v>0</v>
      </c>
      <c r="BB184" s="815"/>
      <c r="BC184" s="815"/>
    </row>
    <row r="185" spans="1:55" s="49" customFormat="1" ht="13.5" customHeight="1">
      <c r="A185" s="1021"/>
      <c r="B185" s="1022"/>
      <c r="C185" s="1022"/>
      <c r="D185" s="1023"/>
      <c r="E185" s="746"/>
      <c r="F185" s="1196" t="s">
        <v>283</v>
      </c>
      <c r="G185" s="1196"/>
      <c r="H185" s="1196"/>
      <c r="I185" s="1196"/>
      <c r="J185" s="1196"/>
      <c r="K185" s="1196"/>
      <c r="L185" s="1196"/>
      <c r="M185" s="1196"/>
      <c r="N185" s="1196"/>
      <c r="O185" s="1196"/>
      <c r="P185" s="1196"/>
      <c r="Q185" s="1196"/>
      <c r="R185" s="1196"/>
      <c r="S185" s="1196"/>
      <c r="T185" s="1196"/>
      <c r="U185" s="1196"/>
      <c r="V185" s="1196"/>
      <c r="W185" s="1196"/>
      <c r="X185" s="1196"/>
      <c r="Y185" s="1196"/>
      <c r="Z185" s="1196"/>
      <c r="AA185" s="1196"/>
      <c r="AB185" s="1196"/>
      <c r="AC185" s="1196"/>
      <c r="AD185" s="1196"/>
      <c r="AE185" s="1196"/>
      <c r="AF185" s="1196"/>
      <c r="AG185" s="1196"/>
      <c r="AH185" s="1196"/>
      <c r="AI185" s="1196"/>
      <c r="AJ185" s="400"/>
      <c r="AK185" s="124"/>
      <c r="BA185" s="815" t="b">
        <v>0</v>
      </c>
      <c r="BB185" s="815"/>
      <c r="BC185" s="815"/>
    </row>
    <row r="186" spans="1:55" s="49" customFormat="1" ht="13.5" customHeight="1">
      <c r="A186" s="1024"/>
      <c r="B186" s="1025"/>
      <c r="C186" s="1025"/>
      <c r="D186" s="1026"/>
      <c r="E186" s="750"/>
      <c r="F186" s="1207" t="s">
        <v>284</v>
      </c>
      <c r="G186" s="1207"/>
      <c r="H186" s="1207"/>
      <c r="I186" s="1207"/>
      <c r="J186" s="1207"/>
      <c r="K186" s="1207"/>
      <c r="L186" s="1207"/>
      <c r="M186" s="1207"/>
      <c r="N186" s="1207"/>
      <c r="O186" s="1207"/>
      <c r="P186" s="1207"/>
      <c r="Q186" s="1207"/>
      <c r="R186" s="1207"/>
      <c r="S186" s="1207"/>
      <c r="T186" s="1207"/>
      <c r="U186" s="1207"/>
      <c r="V186" s="1207"/>
      <c r="W186" s="1207"/>
      <c r="X186" s="1207"/>
      <c r="Y186" s="1207"/>
      <c r="Z186" s="1207"/>
      <c r="AA186" s="1207"/>
      <c r="AB186" s="1207"/>
      <c r="AC186" s="1207"/>
      <c r="AD186" s="1207"/>
      <c r="AE186" s="1207"/>
      <c r="AF186" s="1207"/>
      <c r="AG186" s="1207"/>
      <c r="AH186" s="1207"/>
      <c r="AI186" s="1207"/>
      <c r="AJ186" s="1208"/>
      <c r="AK186" s="124"/>
      <c r="BA186" s="815" t="b">
        <v>0</v>
      </c>
      <c r="BB186" s="814">
        <f>COUNTIF(BA183:BA186,TRUE)</f>
        <v>0</v>
      </c>
      <c r="BC186" s="815"/>
    </row>
    <row r="187" spans="1:55" s="49" customFormat="1" ht="13.5" customHeight="1">
      <c r="A187" s="1018" t="s">
        <v>301</v>
      </c>
      <c r="B187" s="1019"/>
      <c r="C187" s="1019"/>
      <c r="D187" s="1020"/>
      <c r="E187" s="749"/>
      <c r="F187" s="1028" t="s">
        <v>285</v>
      </c>
      <c r="G187" s="1028"/>
      <c r="H187" s="1028"/>
      <c r="I187" s="1028"/>
      <c r="J187" s="1028"/>
      <c r="K187" s="1028"/>
      <c r="L187" s="1028"/>
      <c r="M187" s="1028"/>
      <c r="N187" s="1028"/>
      <c r="O187" s="1028"/>
      <c r="P187" s="1028"/>
      <c r="Q187" s="1028"/>
      <c r="R187" s="1028"/>
      <c r="S187" s="1028"/>
      <c r="T187" s="1028"/>
      <c r="U187" s="1028"/>
      <c r="V187" s="1028"/>
      <c r="W187" s="1028"/>
      <c r="X187" s="1028"/>
      <c r="Y187" s="1028"/>
      <c r="Z187" s="1028"/>
      <c r="AA187" s="1028"/>
      <c r="AB187" s="1028"/>
      <c r="AC187" s="1028"/>
      <c r="AD187" s="1028"/>
      <c r="AE187" s="1028"/>
      <c r="AF187" s="1028"/>
      <c r="AG187" s="1028"/>
      <c r="AH187" s="1028"/>
      <c r="AI187" s="1028"/>
      <c r="AJ187" s="528"/>
      <c r="AK187" s="124"/>
      <c r="BA187" s="815" t="b">
        <v>0</v>
      </c>
      <c r="BB187" s="815"/>
      <c r="BC187" s="815"/>
    </row>
    <row r="188" spans="1:55" s="49" customFormat="1" ht="22.5" customHeight="1">
      <c r="A188" s="1021"/>
      <c r="B188" s="1022"/>
      <c r="C188" s="1022"/>
      <c r="D188" s="1023"/>
      <c r="E188" s="746"/>
      <c r="F188" s="1196" t="s">
        <v>286</v>
      </c>
      <c r="G188" s="1196"/>
      <c r="H188" s="1196"/>
      <c r="I188" s="1196"/>
      <c r="J188" s="1196"/>
      <c r="K188" s="1196"/>
      <c r="L188" s="1196"/>
      <c r="M188" s="1196"/>
      <c r="N188" s="1196"/>
      <c r="O188" s="1196"/>
      <c r="P188" s="1196"/>
      <c r="Q188" s="1196"/>
      <c r="R188" s="1196"/>
      <c r="S188" s="1196"/>
      <c r="T188" s="1196"/>
      <c r="U188" s="1196"/>
      <c r="V188" s="1196"/>
      <c r="W188" s="1196"/>
      <c r="X188" s="1196"/>
      <c r="Y188" s="1196"/>
      <c r="Z188" s="1196"/>
      <c r="AA188" s="1196"/>
      <c r="AB188" s="1196"/>
      <c r="AC188" s="1196"/>
      <c r="AD188" s="1196"/>
      <c r="AE188" s="1196"/>
      <c r="AF188" s="1196"/>
      <c r="AG188" s="1196"/>
      <c r="AH188" s="1196"/>
      <c r="AI188" s="1196"/>
      <c r="AJ188" s="400"/>
      <c r="AK188" s="124"/>
      <c r="BA188" s="815" t="b">
        <v>0</v>
      </c>
      <c r="BB188" s="815"/>
      <c r="BC188" s="815"/>
    </row>
    <row r="189" spans="1:55" s="49" customFormat="1" ht="13.5" customHeight="1">
      <c r="A189" s="1021"/>
      <c r="B189" s="1022"/>
      <c r="C189" s="1022"/>
      <c r="D189" s="1023"/>
      <c r="E189" s="746"/>
      <c r="F189" s="1196" t="s">
        <v>287</v>
      </c>
      <c r="G189" s="1196"/>
      <c r="H189" s="1196"/>
      <c r="I189" s="1196"/>
      <c r="J189" s="1196"/>
      <c r="K189" s="1196"/>
      <c r="L189" s="1196"/>
      <c r="M189" s="1196"/>
      <c r="N189" s="1196"/>
      <c r="O189" s="1196"/>
      <c r="P189" s="1196"/>
      <c r="Q189" s="1196"/>
      <c r="R189" s="1196"/>
      <c r="S189" s="1196"/>
      <c r="T189" s="1196"/>
      <c r="U189" s="1196"/>
      <c r="V189" s="1196"/>
      <c r="W189" s="1196"/>
      <c r="X189" s="1196"/>
      <c r="Y189" s="1196"/>
      <c r="Z189" s="1196"/>
      <c r="AA189" s="1196"/>
      <c r="AB189" s="1196"/>
      <c r="AC189" s="1196"/>
      <c r="AD189" s="1196"/>
      <c r="AE189" s="1196"/>
      <c r="AF189" s="1196"/>
      <c r="AG189" s="1196"/>
      <c r="AH189" s="1196"/>
      <c r="AI189" s="1196"/>
      <c r="AJ189" s="400"/>
      <c r="AK189" s="124"/>
      <c r="BA189" s="815" t="b">
        <v>0</v>
      </c>
      <c r="BB189" s="815"/>
      <c r="BC189" s="815"/>
    </row>
    <row r="190" spans="1:55" s="49" customFormat="1" ht="13.5" customHeight="1">
      <c r="A190" s="1024"/>
      <c r="B190" s="1025"/>
      <c r="C190" s="1025"/>
      <c r="D190" s="1026"/>
      <c r="E190" s="750"/>
      <c r="F190" s="1207" t="s">
        <v>288</v>
      </c>
      <c r="G190" s="1207"/>
      <c r="H190" s="1207"/>
      <c r="I190" s="1207"/>
      <c r="J190" s="1207"/>
      <c r="K190" s="1207"/>
      <c r="L190" s="1207"/>
      <c r="M190" s="1207"/>
      <c r="N190" s="1207"/>
      <c r="O190" s="1207"/>
      <c r="P190" s="1207"/>
      <c r="Q190" s="1207"/>
      <c r="R190" s="1207"/>
      <c r="S190" s="1207"/>
      <c r="T190" s="1207"/>
      <c r="U190" s="1207"/>
      <c r="V190" s="1207"/>
      <c r="W190" s="1207"/>
      <c r="X190" s="1207"/>
      <c r="Y190" s="1207"/>
      <c r="Z190" s="1207"/>
      <c r="AA190" s="1207"/>
      <c r="AB190" s="1207"/>
      <c r="AC190" s="1207"/>
      <c r="AD190" s="1207"/>
      <c r="AE190" s="1207"/>
      <c r="AF190" s="1207"/>
      <c r="AG190" s="1207"/>
      <c r="AH190" s="1207"/>
      <c r="AI190" s="1207"/>
      <c r="AJ190" s="529"/>
      <c r="AK190" s="124"/>
      <c r="BA190" s="815" t="b">
        <v>0</v>
      </c>
      <c r="BB190" s="814">
        <f>COUNTIF(BA187:BA190,TRUE)</f>
        <v>0</v>
      </c>
      <c r="BC190" s="815"/>
    </row>
    <row r="191" spans="1:55" s="49" customFormat="1" ht="21" customHeight="1">
      <c r="A191" s="1018" t="s">
        <v>302</v>
      </c>
      <c r="B191" s="1019"/>
      <c r="C191" s="1019"/>
      <c r="D191" s="1020"/>
      <c r="E191" s="749"/>
      <c r="F191" s="1027" t="s">
        <v>289</v>
      </c>
      <c r="G191" s="1027"/>
      <c r="H191" s="1027"/>
      <c r="I191" s="1027"/>
      <c r="J191" s="1027"/>
      <c r="K191" s="1027"/>
      <c r="L191" s="1027"/>
      <c r="M191" s="1027"/>
      <c r="N191" s="1027"/>
      <c r="O191" s="1027"/>
      <c r="P191" s="1027"/>
      <c r="Q191" s="1027"/>
      <c r="R191" s="1027"/>
      <c r="S191" s="1027"/>
      <c r="T191" s="1027"/>
      <c r="U191" s="1027"/>
      <c r="V191" s="1027"/>
      <c r="W191" s="1027"/>
      <c r="X191" s="1027"/>
      <c r="Y191" s="1027"/>
      <c r="Z191" s="1027"/>
      <c r="AA191" s="1027"/>
      <c r="AB191" s="1027"/>
      <c r="AC191" s="1027"/>
      <c r="AD191" s="1027"/>
      <c r="AE191" s="1027"/>
      <c r="AF191" s="1027"/>
      <c r="AG191" s="1027"/>
      <c r="AH191" s="1027"/>
      <c r="AI191" s="1027"/>
      <c r="AJ191" s="528"/>
      <c r="AK191" s="124"/>
      <c r="BA191" s="815" t="b">
        <v>0</v>
      </c>
      <c r="BB191" s="815"/>
      <c r="BC191" s="815"/>
    </row>
    <row r="192" spans="1:55" s="49" customFormat="1" ht="13.5" customHeight="1">
      <c r="A192" s="1021"/>
      <c r="B192" s="1022"/>
      <c r="C192" s="1022"/>
      <c r="D192" s="1023"/>
      <c r="E192" s="746"/>
      <c r="F192" s="1029" t="s">
        <v>307</v>
      </c>
      <c r="G192" s="1029"/>
      <c r="H192" s="1029"/>
      <c r="I192" s="1029"/>
      <c r="J192" s="1029"/>
      <c r="K192" s="1029"/>
      <c r="L192" s="1029"/>
      <c r="M192" s="1029"/>
      <c r="N192" s="1029"/>
      <c r="O192" s="1029"/>
      <c r="P192" s="1029"/>
      <c r="Q192" s="1029"/>
      <c r="R192" s="1029"/>
      <c r="S192" s="1029"/>
      <c r="T192" s="1029"/>
      <c r="U192" s="1029"/>
      <c r="V192" s="1029"/>
      <c r="W192" s="1029"/>
      <c r="X192" s="1029"/>
      <c r="Y192" s="1029"/>
      <c r="Z192" s="1029"/>
      <c r="AA192" s="1029"/>
      <c r="AB192" s="1029"/>
      <c r="AC192" s="1029"/>
      <c r="AD192" s="1029"/>
      <c r="AE192" s="1029"/>
      <c r="AF192" s="1029"/>
      <c r="AG192" s="1029"/>
      <c r="AH192" s="1029"/>
      <c r="AI192" s="1029"/>
      <c r="AJ192" s="528"/>
      <c r="AK192" s="47"/>
      <c r="BA192" s="815" t="b">
        <v>0</v>
      </c>
      <c r="BB192" s="815"/>
      <c r="BC192" s="815"/>
    </row>
    <row r="193" spans="1:55" s="49" customFormat="1" ht="13.5" customHeight="1">
      <c r="A193" s="1021"/>
      <c r="B193" s="1022"/>
      <c r="C193" s="1022"/>
      <c r="D193" s="1023"/>
      <c r="E193" s="749"/>
      <c r="F193" s="1027" t="s">
        <v>290</v>
      </c>
      <c r="G193" s="1027"/>
      <c r="H193" s="1027"/>
      <c r="I193" s="1027"/>
      <c r="J193" s="1027"/>
      <c r="K193" s="1027"/>
      <c r="L193" s="1027"/>
      <c r="M193" s="1027"/>
      <c r="N193" s="1027"/>
      <c r="O193" s="1027"/>
      <c r="P193" s="1027"/>
      <c r="Q193" s="1027"/>
      <c r="R193" s="1027"/>
      <c r="S193" s="1027"/>
      <c r="T193" s="1027"/>
      <c r="U193" s="1027"/>
      <c r="V193" s="1027"/>
      <c r="W193" s="1027"/>
      <c r="X193" s="1027"/>
      <c r="Y193" s="1027"/>
      <c r="Z193" s="1027"/>
      <c r="AA193" s="1027"/>
      <c r="AB193" s="1027"/>
      <c r="AC193" s="1027"/>
      <c r="AD193" s="1027"/>
      <c r="AE193" s="1027"/>
      <c r="AF193" s="1027"/>
      <c r="AG193" s="1027"/>
      <c r="AH193" s="1027"/>
      <c r="AI193" s="1027"/>
      <c r="AJ193" s="530"/>
      <c r="BA193" s="815" t="b">
        <v>0</v>
      </c>
      <c r="BB193" s="815"/>
      <c r="BC193" s="815"/>
    </row>
    <row r="194" spans="1:55" s="49" customFormat="1" ht="13.5" customHeight="1">
      <c r="A194" s="1024"/>
      <c r="B194" s="1025"/>
      <c r="C194" s="1025"/>
      <c r="D194" s="1026"/>
      <c r="E194" s="750"/>
      <c r="F194" s="1207" t="s">
        <v>291</v>
      </c>
      <c r="G194" s="1207"/>
      <c r="H194" s="1207"/>
      <c r="I194" s="1207"/>
      <c r="J194" s="1207"/>
      <c r="K194" s="1207"/>
      <c r="L194" s="1207"/>
      <c r="M194" s="1207"/>
      <c r="N194" s="1207"/>
      <c r="O194" s="1207"/>
      <c r="P194" s="1207"/>
      <c r="Q194" s="1207"/>
      <c r="R194" s="1207"/>
      <c r="S194" s="1207"/>
      <c r="T194" s="1207"/>
      <c r="U194" s="1207"/>
      <c r="V194" s="1207"/>
      <c r="W194" s="1207"/>
      <c r="X194" s="1207"/>
      <c r="Y194" s="1207"/>
      <c r="Z194" s="1207"/>
      <c r="AA194" s="1207"/>
      <c r="AB194" s="1207"/>
      <c r="AC194" s="1207"/>
      <c r="AD194" s="1207"/>
      <c r="AE194" s="1207"/>
      <c r="AF194" s="1207"/>
      <c r="AG194" s="1207"/>
      <c r="AH194" s="1207"/>
      <c r="AI194" s="1207"/>
      <c r="AJ194" s="1208"/>
      <c r="BA194" s="815" t="b">
        <v>0</v>
      </c>
      <c r="BB194" s="814">
        <f>COUNTIF(BA191:BA194,TRUE)</f>
        <v>0</v>
      </c>
      <c r="BC194" s="815"/>
    </row>
    <row r="195" spans="1:55" s="49" customFormat="1" ht="13.5" customHeight="1">
      <c r="A195" s="1018" t="s">
        <v>303</v>
      </c>
      <c r="B195" s="1019"/>
      <c r="C195" s="1019"/>
      <c r="D195" s="1020"/>
      <c r="E195" s="749"/>
      <c r="F195" s="1027" t="s">
        <v>292</v>
      </c>
      <c r="G195" s="1027"/>
      <c r="H195" s="1027"/>
      <c r="I195" s="1027"/>
      <c r="J195" s="1027"/>
      <c r="K195" s="1027"/>
      <c r="L195" s="1027"/>
      <c r="M195" s="1027"/>
      <c r="N195" s="1027"/>
      <c r="O195" s="1027"/>
      <c r="P195" s="1027"/>
      <c r="Q195" s="1027"/>
      <c r="R195" s="1027"/>
      <c r="S195" s="1027"/>
      <c r="T195" s="1027"/>
      <c r="U195" s="1027"/>
      <c r="V195" s="1027"/>
      <c r="W195" s="1027"/>
      <c r="X195" s="1027"/>
      <c r="Y195" s="1027"/>
      <c r="Z195" s="1027"/>
      <c r="AA195" s="1027"/>
      <c r="AB195" s="1027"/>
      <c r="AC195" s="1027"/>
      <c r="AD195" s="1027"/>
      <c r="AE195" s="1027"/>
      <c r="AF195" s="1027"/>
      <c r="AG195" s="1027"/>
      <c r="AH195" s="1027"/>
      <c r="AI195" s="1027"/>
      <c r="AJ195" s="528"/>
      <c r="BA195" s="815" t="b">
        <v>0</v>
      </c>
      <c r="BB195" s="815"/>
      <c r="BC195" s="815"/>
    </row>
    <row r="196" spans="1:55" s="49" customFormat="1" ht="21" customHeight="1">
      <c r="A196" s="1021"/>
      <c r="B196" s="1022"/>
      <c r="C196" s="1022"/>
      <c r="D196" s="1023"/>
      <c r="E196" s="746"/>
      <c r="F196" s="1029" t="s">
        <v>293</v>
      </c>
      <c r="G196" s="1029"/>
      <c r="H196" s="1029"/>
      <c r="I196" s="1029"/>
      <c r="J196" s="1029"/>
      <c r="K196" s="1029"/>
      <c r="L196" s="1029"/>
      <c r="M196" s="1029"/>
      <c r="N196" s="1029"/>
      <c r="O196" s="1029"/>
      <c r="P196" s="1029"/>
      <c r="Q196" s="1029"/>
      <c r="R196" s="1029"/>
      <c r="S196" s="1029"/>
      <c r="T196" s="1029"/>
      <c r="U196" s="1029"/>
      <c r="V196" s="1029"/>
      <c r="W196" s="1029"/>
      <c r="X196" s="1029"/>
      <c r="Y196" s="1029"/>
      <c r="Z196" s="1029"/>
      <c r="AA196" s="1029"/>
      <c r="AB196" s="1029"/>
      <c r="AC196" s="1029"/>
      <c r="AD196" s="1029"/>
      <c r="AE196" s="1029"/>
      <c r="AF196" s="1029"/>
      <c r="AG196" s="1029"/>
      <c r="AH196" s="1029"/>
      <c r="AI196" s="1029"/>
      <c r="AJ196" s="400"/>
      <c r="BA196" s="815" t="b">
        <v>0</v>
      </c>
      <c r="BB196" s="815"/>
      <c r="BC196" s="815"/>
    </row>
    <row r="197" spans="1:55" s="49" customFormat="1" ht="13.5" customHeight="1">
      <c r="A197" s="1021"/>
      <c r="B197" s="1022"/>
      <c r="C197" s="1022"/>
      <c r="D197" s="1023"/>
      <c r="E197" s="746"/>
      <c r="F197" s="1029" t="s">
        <v>294</v>
      </c>
      <c r="G197" s="1029"/>
      <c r="H197" s="1029"/>
      <c r="I197" s="1029"/>
      <c r="J197" s="1029"/>
      <c r="K197" s="1029"/>
      <c r="L197" s="1029"/>
      <c r="M197" s="1029"/>
      <c r="N197" s="1029"/>
      <c r="O197" s="1029"/>
      <c r="P197" s="1029"/>
      <c r="Q197" s="1029"/>
      <c r="R197" s="1029"/>
      <c r="S197" s="1029"/>
      <c r="T197" s="1029"/>
      <c r="U197" s="1029"/>
      <c r="V197" s="1029"/>
      <c r="W197" s="1029"/>
      <c r="X197" s="1029"/>
      <c r="Y197" s="1029"/>
      <c r="Z197" s="1029"/>
      <c r="AA197" s="1029"/>
      <c r="AB197" s="1029"/>
      <c r="AC197" s="1029"/>
      <c r="AD197" s="1029"/>
      <c r="AE197" s="1029"/>
      <c r="AF197" s="1029"/>
      <c r="AG197" s="1029"/>
      <c r="AH197" s="1029"/>
      <c r="AI197" s="1029"/>
      <c r="AJ197" s="400"/>
      <c r="BA197" s="815" t="b">
        <v>0</v>
      </c>
      <c r="BB197" s="815"/>
      <c r="BC197" s="815"/>
    </row>
    <row r="198" spans="1:55" s="49" customFormat="1" ht="13.5" customHeight="1">
      <c r="A198" s="1024"/>
      <c r="B198" s="1025"/>
      <c r="C198" s="1025"/>
      <c r="D198" s="1026"/>
      <c r="E198" s="750"/>
      <c r="F198" s="1207" t="s">
        <v>295</v>
      </c>
      <c r="G198" s="1207"/>
      <c r="H198" s="1207"/>
      <c r="I198" s="1207"/>
      <c r="J198" s="1207"/>
      <c r="K198" s="1207"/>
      <c r="L198" s="1207"/>
      <c r="M198" s="1207"/>
      <c r="N198" s="1207"/>
      <c r="O198" s="1207"/>
      <c r="P198" s="1207"/>
      <c r="Q198" s="1207"/>
      <c r="R198" s="1207"/>
      <c r="S198" s="1207"/>
      <c r="T198" s="1207"/>
      <c r="U198" s="1207"/>
      <c r="V198" s="1207"/>
      <c r="W198" s="1207"/>
      <c r="X198" s="1207"/>
      <c r="Y198" s="1207"/>
      <c r="Z198" s="1207"/>
      <c r="AA198" s="1207"/>
      <c r="AB198" s="1207"/>
      <c r="AC198" s="1207"/>
      <c r="AD198" s="1207"/>
      <c r="AE198" s="1207"/>
      <c r="AF198" s="1207"/>
      <c r="AG198" s="1207"/>
      <c r="AH198" s="1207"/>
      <c r="AI198" s="1207"/>
      <c r="AJ198" s="529"/>
      <c r="BA198" s="815" t="b">
        <v>0</v>
      </c>
      <c r="BB198" s="814">
        <f>COUNTIF(BA195:BA198,TRUE)</f>
        <v>0</v>
      </c>
      <c r="BC198" s="815"/>
    </row>
    <row r="199" spans="1:55" s="49" customFormat="1" ht="13.5" customHeight="1">
      <c r="A199" s="1018" t="s">
        <v>304</v>
      </c>
      <c r="B199" s="1019"/>
      <c r="C199" s="1019"/>
      <c r="D199" s="1020"/>
      <c r="E199" s="749"/>
      <c r="F199" s="1205" t="s">
        <v>296</v>
      </c>
      <c r="G199" s="1205"/>
      <c r="H199" s="1205"/>
      <c r="I199" s="1205"/>
      <c r="J199" s="1205"/>
      <c r="K199" s="1205"/>
      <c r="L199" s="1205"/>
      <c r="M199" s="1205"/>
      <c r="N199" s="1205"/>
      <c r="O199" s="1205"/>
      <c r="P199" s="1205"/>
      <c r="Q199" s="1205"/>
      <c r="R199" s="1205"/>
      <c r="S199" s="1205"/>
      <c r="T199" s="1205"/>
      <c r="U199" s="1205"/>
      <c r="V199" s="1205"/>
      <c r="W199" s="1205"/>
      <c r="X199" s="1205"/>
      <c r="Y199" s="1205"/>
      <c r="Z199" s="1205"/>
      <c r="AA199" s="1205"/>
      <c r="AB199" s="1205"/>
      <c r="AC199" s="1205"/>
      <c r="AD199" s="1205"/>
      <c r="AE199" s="1205"/>
      <c r="AF199" s="1205"/>
      <c r="AG199" s="1205"/>
      <c r="AH199" s="1205"/>
      <c r="AI199" s="1205"/>
      <c r="AJ199" s="1206"/>
      <c r="AK199" s="122"/>
      <c r="BA199" s="815" t="b">
        <v>0</v>
      </c>
      <c r="BB199" s="815"/>
      <c r="BC199" s="815"/>
    </row>
    <row r="200" spans="1:55" s="49" customFormat="1" ht="13.5" customHeight="1">
      <c r="A200" s="1021"/>
      <c r="B200" s="1022"/>
      <c r="C200" s="1022"/>
      <c r="D200" s="1023"/>
      <c r="E200" s="746"/>
      <c r="F200" s="1029" t="s">
        <v>308</v>
      </c>
      <c r="G200" s="1029"/>
      <c r="H200" s="1029"/>
      <c r="I200" s="1029"/>
      <c r="J200" s="1029"/>
      <c r="K200" s="1029"/>
      <c r="L200" s="1029"/>
      <c r="M200" s="1029"/>
      <c r="N200" s="1029"/>
      <c r="O200" s="1029"/>
      <c r="P200" s="1029"/>
      <c r="Q200" s="1029"/>
      <c r="R200" s="1029"/>
      <c r="S200" s="1029"/>
      <c r="T200" s="1029"/>
      <c r="U200" s="1029"/>
      <c r="V200" s="1029"/>
      <c r="W200" s="1029"/>
      <c r="X200" s="1029"/>
      <c r="Y200" s="1029"/>
      <c r="Z200" s="1029"/>
      <c r="AA200" s="1029"/>
      <c r="AB200" s="1029"/>
      <c r="AC200" s="1029"/>
      <c r="AD200" s="1029"/>
      <c r="AE200" s="1029"/>
      <c r="AF200" s="1029"/>
      <c r="AG200" s="1029"/>
      <c r="AH200" s="1029"/>
      <c r="AI200" s="1029"/>
      <c r="AJ200" s="400"/>
      <c r="AK200" s="124"/>
      <c r="BA200" s="815" t="b">
        <v>0</v>
      </c>
      <c r="BB200" s="815"/>
      <c r="BC200" s="815"/>
    </row>
    <row r="201" spans="1:55" s="49" customFormat="1" ht="13.5" customHeight="1">
      <c r="A201" s="1021"/>
      <c r="B201" s="1022"/>
      <c r="C201" s="1022"/>
      <c r="D201" s="1023"/>
      <c r="E201" s="746"/>
      <c r="F201" s="1029" t="s">
        <v>297</v>
      </c>
      <c r="G201" s="1029"/>
      <c r="H201" s="1029"/>
      <c r="I201" s="1029"/>
      <c r="J201" s="1029"/>
      <c r="K201" s="1029"/>
      <c r="L201" s="1029"/>
      <c r="M201" s="1029"/>
      <c r="N201" s="1029"/>
      <c r="O201" s="1029"/>
      <c r="P201" s="1029"/>
      <c r="Q201" s="1029"/>
      <c r="R201" s="1029"/>
      <c r="S201" s="1029"/>
      <c r="T201" s="1029"/>
      <c r="U201" s="1029"/>
      <c r="V201" s="1029"/>
      <c r="W201" s="1029"/>
      <c r="X201" s="1029"/>
      <c r="Y201" s="1029"/>
      <c r="Z201" s="1029"/>
      <c r="AA201" s="1029"/>
      <c r="AB201" s="1029"/>
      <c r="AC201" s="1029"/>
      <c r="AD201" s="1029"/>
      <c r="AE201" s="1029"/>
      <c r="AF201" s="1029"/>
      <c r="AG201" s="1029"/>
      <c r="AH201" s="1029"/>
      <c r="AI201" s="1029"/>
      <c r="AJ201" s="400"/>
      <c r="AK201" s="124"/>
      <c r="BA201" s="815" t="b">
        <v>0</v>
      </c>
      <c r="BB201" s="815"/>
      <c r="BC201" s="815"/>
    </row>
    <row r="202" spans="1:55" s="49" customFormat="1" ht="13.5" customHeight="1" thickBot="1">
      <c r="A202" s="1024"/>
      <c r="B202" s="1025"/>
      <c r="C202" s="1025"/>
      <c r="D202" s="1026"/>
      <c r="E202" s="751"/>
      <c r="F202" s="1030" t="s">
        <v>298</v>
      </c>
      <c r="G202" s="1030"/>
      <c r="H202" s="1030"/>
      <c r="I202" s="1030"/>
      <c r="J202" s="1030"/>
      <c r="K202" s="1030"/>
      <c r="L202" s="1030"/>
      <c r="M202" s="1030"/>
      <c r="N202" s="1030"/>
      <c r="O202" s="1030"/>
      <c r="P202" s="1030"/>
      <c r="Q202" s="1030"/>
      <c r="R202" s="1030"/>
      <c r="S202" s="1030"/>
      <c r="T202" s="1030"/>
      <c r="U202" s="1030"/>
      <c r="V202" s="1030"/>
      <c r="W202" s="1030"/>
      <c r="X202" s="1030"/>
      <c r="Y202" s="1030"/>
      <c r="Z202" s="1030"/>
      <c r="AA202" s="1030"/>
      <c r="AB202" s="1030"/>
      <c r="AC202" s="1030"/>
      <c r="AD202" s="1030"/>
      <c r="AE202" s="1030"/>
      <c r="AF202" s="1030"/>
      <c r="AG202" s="1030"/>
      <c r="AH202" s="1030"/>
      <c r="AI202" s="1030"/>
      <c r="AJ202" s="531"/>
      <c r="AK202" s="47"/>
      <c r="BA202" s="815" t="b">
        <v>0</v>
      </c>
      <c r="BB202" s="814">
        <f>COUNTIF(BA199:BA202,TRUE)</f>
        <v>0</v>
      </c>
      <c r="BC202" s="815"/>
    </row>
    <row r="203" spans="1:55" s="49" customFormat="1" ht="15" customHeight="1">
      <c r="A203" s="1008" t="s">
        <v>453</v>
      </c>
      <c r="B203" s="1009"/>
      <c r="C203" s="1009"/>
      <c r="D203" s="1009"/>
      <c r="E203" s="1009"/>
      <c r="F203" s="1009"/>
      <c r="G203" s="1009"/>
      <c r="H203" s="1009"/>
      <c r="I203" s="1009"/>
      <c r="J203" s="1009"/>
      <c r="K203" s="1009"/>
      <c r="L203" s="1009"/>
      <c r="M203" s="1009"/>
      <c r="N203" s="1009"/>
      <c r="O203" s="1009"/>
      <c r="P203" s="1009"/>
      <c r="Q203" s="1009"/>
      <c r="R203" s="1009"/>
      <c r="S203" s="1009"/>
      <c r="T203" s="1009"/>
      <c r="U203" s="1009"/>
      <c r="V203" s="1009"/>
      <c r="W203" s="1009"/>
      <c r="X203" s="1009"/>
      <c r="Y203" s="1009"/>
      <c r="Z203" s="1009"/>
      <c r="AA203" s="1009"/>
      <c r="AB203" s="1009"/>
      <c r="AC203" s="1009"/>
      <c r="AD203" s="1009"/>
      <c r="AE203" s="1009"/>
      <c r="AF203" s="1010"/>
      <c r="AG203" s="752"/>
      <c r="AH203" s="753" t="s">
        <v>124</v>
      </c>
      <c r="AI203" s="752"/>
      <c r="AJ203" s="754"/>
      <c r="AK203" s="50"/>
      <c r="AM203" s="46"/>
      <c r="AN203" s="46"/>
      <c r="AO203" s="46"/>
      <c r="AP203" s="46"/>
      <c r="AQ203" s="46"/>
      <c r="AR203" s="46"/>
      <c r="AS203" s="46"/>
      <c r="AT203" s="52"/>
      <c r="AU203" s="46"/>
      <c r="AV203" s="46"/>
      <c r="AW203" s="46"/>
      <c r="AX203" s="46"/>
      <c r="BA203" s="816" t="b">
        <v>0</v>
      </c>
      <c r="BB203" s="816"/>
      <c r="BC203" s="815"/>
    </row>
    <row r="204" spans="1:55" ht="9" customHeight="1">
      <c r="A204" s="401"/>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401"/>
      <c r="X204" s="401"/>
      <c r="Y204" s="401"/>
      <c r="Z204" s="401"/>
      <c r="AA204" s="401"/>
      <c r="AB204" s="401"/>
      <c r="AC204" s="401"/>
      <c r="AD204" s="401"/>
      <c r="AE204" s="401"/>
      <c r="AF204" s="401"/>
      <c r="AG204" s="401"/>
      <c r="AH204" s="401"/>
      <c r="AI204" s="401"/>
      <c r="AJ204" s="402"/>
      <c r="AK204" s="47"/>
      <c r="AT204" s="52"/>
    </row>
    <row r="205" spans="1:55">
      <c r="A205" s="199" t="s">
        <v>454</v>
      </c>
      <c r="B205" s="176"/>
      <c r="C205" s="200"/>
      <c r="D205" s="200"/>
      <c r="E205" s="200"/>
      <c r="F205" s="200"/>
      <c r="G205" s="200"/>
      <c r="H205" s="200"/>
      <c r="I205" s="200"/>
      <c r="J205" s="200"/>
      <c r="K205" s="200"/>
      <c r="L205" s="200"/>
      <c r="M205" s="200"/>
      <c r="N205" s="200"/>
      <c r="O205" s="200"/>
      <c r="P205" s="200"/>
      <c r="Q205" s="200"/>
      <c r="R205" s="200"/>
      <c r="S205" s="200"/>
      <c r="T205" s="200"/>
      <c r="U205" s="200"/>
      <c r="V205" s="200"/>
      <c r="W205" s="200"/>
      <c r="X205" s="200"/>
      <c r="Y205" s="200"/>
      <c r="Z205" s="200"/>
      <c r="AA205" s="200"/>
      <c r="AB205" s="200"/>
      <c r="AC205" s="200"/>
      <c r="AD205" s="200"/>
      <c r="AE205" s="200"/>
      <c r="AF205" s="200"/>
      <c r="AG205" s="176"/>
      <c r="AH205" s="176"/>
      <c r="AI205" s="176"/>
      <c r="AJ205" s="178"/>
      <c r="AK205" s="47"/>
      <c r="AT205" s="52"/>
    </row>
    <row r="206" spans="1:55" ht="17.25" customHeight="1" thickBot="1">
      <c r="A206" s="403" t="s">
        <v>165</v>
      </c>
      <c r="B206" s="176"/>
      <c r="C206" s="200"/>
      <c r="D206" s="200"/>
      <c r="E206" s="200"/>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0"/>
      <c r="AD206" s="200"/>
      <c r="AE206" s="200"/>
      <c r="AF206" s="200"/>
      <c r="AG206" s="200"/>
      <c r="AH206" s="200"/>
      <c r="AI206" s="200"/>
      <c r="AJ206" s="200"/>
      <c r="AM206" s="125"/>
      <c r="AN206" s="125"/>
      <c r="AO206" s="125"/>
      <c r="AP206" s="125"/>
      <c r="AQ206" s="125"/>
      <c r="AR206" s="125"/>
      <c r="AS206" s="125"/>
      <c r="AT206" s="125"/>
      <c r="AU206" s="125"/>
      <c r="AV206" s="125"/>
      <c r="AW206" s="125"/>
      <c r="AX206" s="125"/>
      <c r="BA206" s="814"/>
      <c r="BB206" s="814"/>
    </row>
    <row r="207" spans="1:55" s="125" customFormat="1" ht="15" customHeight="1">
      <c r="A207" s="1002" t="s">
        <v>39</v>
      </c>
      <c r="B207" s="1003"/>
      <c r="C207" s="1003"/>
      <c r="D207" s="1188"/>
      <c r="E207" s="404"/>
      <c r="F207" s="405" t="s">
        <v>41</v>
      </c>
      <c r="G207" s="405"/>
      <c r="H207" s="405"/>
      <c r="I207" s="405"/>
      <c r="J207" s="405"/>
      <c r="K207" s="405"/>
      <c r="L207" s="405"/>
      <c r="M207" s="405"/>
      <c r="N207" s="405"/>
      <c r="O207" s="406"/>
      <c r="P207" s="406"/>
      <c r="Q207" s="406"/>
      <c r="R207" s="405" t="s">
        <v>245</v>
      </c>
      <c r="S207" s="407"/>
      <c r="T207" s="407" t="s">
        <v>247</v>
      </c>
      <c r="U207" s="407"/>
      <c r="V207" s="407"/>
      <c r="W207" s="405"/>
      <c r="X207" s="405"/>
      <c r="Y207" s="405"/>
      <c r="Z207" s="405"/>
      <c r="AA207" s="406"/>
      <c r="AB207" s="406"/>
      <c r="AC207" s="406"/>
      <c r="AD207" s="406"/>
      <c r="AE207" s="406"/>
      <c r="AF207" s="406"/>
      <c r="AG207" s="406"/>
      <c r="AH207" s="406"/>
      <c r="AI207" s="406"/>
      <c r="AJ207" s="408"/>
      <c r="AK207" s="50"/>
      <c r="BA207" s="814" t="b">
        <v>0</v>
      </c>
      <c r="BB207" s="814" t="b">
        <v>0</v>
      </c>
      <c r="BC207" s="814"/>
    </row>
    <row r="208" spans="1:55" s="125" customFormat="1" ht="15" customHeight="1">
      <c r="A208" s="1189"/>
      <c r="B208" s="1190"/>
      <c r="C208" s="1190"/>
      <c r="D208" s="1191"/>
      <c r="E208" s="409"/>
      <c r="F208" s="1029" t="s">
        <v>75</v>
      </c>
      <c r="G208" s="1029"/>
      <c r="H208" s="1029"/>
      <c r="I208" s="1029"/>
      <c r="J208" s="1029"/>
      <c r="K208" s="1029"/>
      <c r="L208" s="1029"/>
      <c r="M208" s="410"/>
      <c r="N208" s="410"/>
      <c r="O208" s="410"/>
      <c r="P208" s="410"/>
      <c r="Q208" s="410"/>
      <c r="R208" s="411" t="s">
        <v>246</v>
      </c>
      <c r="S208" s="412"/>
      <c r="T208" s="412" t="s">
        <v>247</v>
      </c>
      <c r="U208" s="412"/>
      <c r="V208" s="412"/>
      <c r="W208" s="411"/>
      <c r="X208" s="411"/>
      <c r="Y208" s="413"/>
      <c r="Z208" s="411"/>
      <c r="AA208" s="414"/>
      <c r="AB208" s="410"/>
      <c r="AC208" s="410"/>
      <c r="AD208" s="410"/>
      <c r="AE208" s="410"/>
      <c r="AF208" s="410"/>
      <c r="AG208" s="410"/>
      <c r="AH208" s="410"/>
      <c r="AI208" s="410"/>
      <c r="AJ208" s="400"/>
      <c r="AK208" s="47"/>
      <c r="AM208" s="49"/>
      <c r="AN208" s="49"/>
      <c r="AO208" s="49"/>
      <c r="AP208" s="49"/>
      <c r="AQ208" s="49"/>
      <c r="AR208" s="49"/>
      <c r="AS208" s="49"/>
      <c r="AT208" s="49"/>
      <c r="AU208" s="49"/>
      <c r="AV208" s="49"/>
      <c r="AW208" s="49"/>
      <c r="AX208" s="49"/>
      <c r="BA208" s="815" t="b">
        <v>0</v>
      </c>
      <c r="BB208" s="815" t="b">
        <v>0</v>
      </c>
      <c r="BC208" s="814"/>
    </row>
    <row r="209" spans="1:55" s="49" customFormat="1" ht="15" customHeight="1">
      <c r="A209" s="1192" t="s">
        <v>40</v>
      </c>
      <c r="B209" s="1193"/>
      <c r="C209" s="1193"/>
      <c r="D209" s="1194"/>
      <c r="E209" s="409"/>
      <c r="F209" s="1031" t="s">
        <v>42</v>
      </c>
      <c r="G209" s="1031"/>
      <c r="H209" s="1031"/>
      <c r="I209" s="1031"/>
      <c r="J209" s="1031"/>
      <c r="K209" s="1031"/>
      <c r="L209" s="1031"/>
      <c r="M209" s="1031"/>
      <c r="N209" s="1031"/>
      <c r="O209" s="1031"/>
      <c r="P209" s="1031"/>
      <c r="Q209" s="1031"/>
      <c r="R209" s="1031"/>
      <c r="S209" s="1031"/>
      <c r="T209" s="1031"/>
      <c r="U209" s="411" t="s">
        <v>246</v>
      </c>
      <c r="V209" s="412"/>
      <c r="W209" s="412" t="s">
        <v>247</v>
      </c>
      <c r="X209" s="412"/>
      <c r="Y209" s="412"/>
      <c r="Z209" s="411"/>
      <c r="AA209" s="411"/>
      <c r="AB209" s="411"/>
      <c r="AC209" s="411"/>
      <c r="AD209" s="410"/>
      <c r="AE209" s="410"/>
      <c r="AF209" s="410"/>
      <c r="AG209" s="410"/>
      <c r="AH209" s="410"/>
      <c r="AI209" s="410"/>
      <c r="AJ209" s="400"/>
      <c r="AK209" s="47"/>
      <c r="BA209" s="815" t="b">
        <v>0</v>
      </c>
      <c r="BB209" s="815" t="b">
        <v>0</v>
      </c>
      <c r="BC209" s="815"/>
    </row>
    <row r="210" spans="1:55" s="49" customFormat="1" ht="15" customHeight="1" thickBot="1">
      <c r="A210" s="1008"/>
      <c r="B210" s="1009"/>
      <c r="C210" s="1009"/>
      <c r="D210" s="1195"/>
      <c r="E210" s="415"/>
      <c r="F210" s="416" t="s">
        <v>63</v>
      </c>
      <c r="G210" s="416"/>
      <c r="H210" s="1204"/>
      <c r="I210" s="1204"/>
      <c r="J210" s="1204"/>
      <c r="K210" s="1204"/>
      <c r="L210" s="1204"/>
      <c r="M210" s="1204"/>
      <c r="N210" s="1204"/>
      <c r="O210" s="1204"/>
      <c r="P210" s="1204"/>
      <c r="Q210" s="1204"/>
      <c r="R210" s="1204"/>
      <c r="S210" s="1204"/>
      <c r="T210" s="1204"/>
      <c r="U210" s="1204"/>
      <c r="V210" s="1204"/>
      <c r="W210" s="1204"/>
      <c r="X210" s="1204"/>
      <c r="Y210" s="417" t="s">
        <v>64</v>
      </c>
      <c r="Z210" s="418" t="s">
        <v>246</v>
      </c>
      <c r="AA210" s="419"/>
      <c r="AB210" s="419" t="s">
        <v>248</v>
      </c>
      <c r="AC210" s="419"/>
      <c r="AD210" s="418"/>
      <c r="AE210" s="418"/>
      <c r="AF210" s="418"/>
      <c r="AG210" s="418"/>
      <c r="AH210" s="420"/>
      <c r="AI210" s="420"/>
      <c r="AJ210" s="421"/>
      <c r="AK210" s="47"/>
      <c r="BA210" s="815" t="b">
        <v>0</v>
      </c>
      <c r="BB210" s="815" t="b">
        <v>0</v>
      </c>
      <c r="BC210" s="815"/>
    </row>
    <row r="211" spans="1:55" s="49" customFormat="1" ht="15" customHeight="1">
      <c r="A211" s="1008" t="s">
        <v>453</v>
      </c>
      <c r="B211" s="1009"/>
      <c r="C211" s="1009"/>
      <c r="D211" s="1009"/>
      <c r="E211" s="1009"/>
      <c r="F211" s="1009"/>
      <c r="G211" s="1009"/>
      <c r="H211" s="1009"/>
      <c r="I211" s="1009"/>
      <c r="J211" s="1009"/>
      <c r="K211" s="1009"/>
      <c r="L211" s="1009"/>
      <c r="M211" s="1009"/>
      <c r="N211" s="1009"/>
      <c r="O211" s="1009"/>
      <c r="P211" s="1009"/>
      <c r="Q211" s="1009"/>
      <c r="R211" s="1009"/>
      <c r="S211" s="1009"/>
      <c r="T211" s="1009"/>
      <c r="U211" s="1009"/>
      <c r="V211" s="1009"/>
      <c r="W211" s="1009"/>
      <c r="X211" s="1009"/>
      <c r="Y211" s="1009"/>
      <c r="Z211" s="1009"/>
      <c r="AA211" s="1009"/>
      <c r="AB211" s="1009"/>
      <c r="AC211" s="1009"/>
      <c r="AD211" s="1009"/>
      <c r="AE211" s="1009"/>
      <c r="AF211" s="1010"/>
      <c r="AG211" s="327"/>
      <c r="AH211" s="328" t="s">
        <v>124</v>
      </c>
      <c r="AI211" s="327"/>
      <c r="AJ211" s="730"/>
      <c r="AK211" s="50"/>
      <c r="AM211" s="46"/>
      <c r="AN211" s="46"/>
      <c r="AO211" s="46"/>
      <c r="AP211" s="46"/>
      <c r="AQ211" s="46"/>
      <c r="AR211" s="46"/>
      <c r="AS211" s="46"/>
      <c r="AT211" s="52"/>
      <c r="AU211" s="46"/>
      <c r="AV211" s="46"/>
      <c r="AW211" s="46"/>
      <c r="AX211" s="46"/>
      <c r="BA211" s="816" t="b">
        <v>0</v>
      </c>
      <c r="BB211" s="816"/>
      <c r="BC211" s="815"/>
    </row>
    <row r="212" spans="1:55" ht="6" customHeight="1">
      <c r="A212" s="201"/>
      <c r="B212" s="176"/>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178"/>
      <c r="AK212" s="47"/>
    </row>
    <row r="213" spans="1:55" ht="15.75" customHeight="1">
      <c r="A213" s="422"/>
      <c r="B213" s="234" t="s">
        <v>73</v>
      </c>
      <c r="C213" s="422"/>
      <c r="D213" s="422"/>
      <c r="E213" s="422"/>
      <c r="F213" s="422"/>
      <c r="G213" s="422"/>
      <c r="H213" s="422"/>
      <c r="I213" s="422"/>
      <c r="J213" s="422"/>
      <c r="K213" s="422"/>
      <c r="L213" s="422"/>
      <c r="M213" s="422"/>
      <c r="N213" s="422"/>
      <c r="O213" s="422"/>
      <c r="P213" s="422"/>
      <c r="Q213" s="422"/>
      <c r="R213" s="422"/>
      <c r="S213" s="422"/>
      <c r="T213" s="422"/>
      <c r="U213" s="422"/>
      <c r="V213" s="422"/>
      <c r="W213" s="422"/>
      <c r="X213" s="422"/>
      <c r="Y213" s="422"/>
      <c r="Z213" s="422"/>
      <c r="AA213" s="422"/>
      <c r="AB213" s="422"/>
      <c r="AC213" s="422"/>
      <c r="AD213" s="422"/>
      <c r="AE213" s="422"/>
      <c r="AF213" s="422"/>
      <c r="AG213" s="422"/>
      <c r="AH213" s="422"/>
      <c r="AI213" s="422"/>
      <c r="AJ213" s="423"/>
      <c r="AK213" s="47"/>
    </row>
    <row r="214" spans="1:55" ht="14.25" thickBot="1">
      <c r="A214" s="422"/>
      <c r="B214" s="1185" t="s">
        <v>98</v>
      </c>
      <c r="C214" s="1186"/>
      <c r="D214" s="1186"/>
      <c r="E214" s="1186"/>
      <c r="F214" s="1186"/>
      <c r="G214" s="1186"/>
      <c r="H214" s="1186"/>
      <c r="I214" s="1186"/>
      <c r="J214" s="1186"/>
      <c r="K214" s="1186"/>
      <c r="L214" s="1186"/>
      <c r="M214" s="1186"/>
      <c r="N214" s="1186"/>
      <c r="O214" s="1186"/>
      <c r="P214" s="1186"/>
      <c r="Q214" s="1186"/>
      <c r="R214" s="1186"/>
      <c r="S214" s="1186"/>
      <c r="T214" s="1186"/>
      <c r="U214" s="1186"/>
      <c r="V214" s="1186"/>
      <c r="W214" s="1186"/>
      <c r="X214" s="1186"/>
      <c r="Y214" s="1187"/>
      <c r="Z214" s="1011" t="s">
        <v>69</v>
      </c>
      <c r="AA214" s="1011"/>
      <c r="AB214" s="1011"/>
      <c r="AC214" s="1011"/>
      <c r="AD214" s="1011"/>
      <c r="AE214" s="1011"/>
      <c r="AF214" s="1011"/>
      <c r="AG214" s="1011"/>
      <c r="AH214" s="1011"/>
      <c r="AI214" s="1011"/>
      <c r="AJ214" s="1011"/>
      <c r="AK214" s="1011"/>
    </row>
    <row r="215" spans="1:55" ht="16.5" customHeight="1">
      <c r="A215" s="422"/>
      <c r="B215" s="424"/>
      <c r="C215" s="425" t="s">
        <v>122</v>
      </c>
      <c r="D215" s="426"/>
      <c r="E215" s="426"/>
      <c r="F215" s="426"/>
      <c r="G215" s="426"/>
      <c r="H215" s="426"/>
      <c r="I215" s="426"/>
      <c r="J215" s="426"/>
      <c r="K215" s="426"/>
      <c r="L215" s="426"/>
      <c r="M215" s="426"/>
      <c r="N215" s="426"/>
      <c r="O215" s="426"/>
      <c r="P215" s="426"/>
      <c r="Q215" s="426"/>
      <c r="R215" s="426"/>
      <c r="S215" s="426"/>
      <c r="T215" s="426"/>
      <c r="U215" s="426"/>
      <c r="V215" s="426"/>
      <c r="W215" s="426"/>
      <c r="X215" s="426"/>
      <c r="Y215" s="427"/>
      <c r="Z215" s="1012" t="s">
        <v>71</v>
      </c>
      <c r="AA215" s="1012"/>
      <c r="AB215" s="1012"/>
      <c r="AC215" s="1012"/>
      <c r="AD215" s="1012"/>
      <c r="AE215" s="1012"/>
      <c r="AF215" s="1012"/>
      <c r="AG215" s="1012"/>
      <c r="AH215" s="1012"/>
      <c r="AI215" s="1012"/>
      <c r="AJ215" s="1012"/>
      <c r="AK215" s="1013"/>
      <c r="BA215" s="816" t="b">
        <v>0</v>
      </c>
    </row>
    <row r="216" spans="1:55" ht="16.5" customHeight="1">
      <c r="A216" s="422"/>
      <c r="B216" s="428"/>
      <c r="C216" s="429" t="s">
        <v>415</v>
      </c>
      <c r="D216" s="430"/>
      <c r="E216" s="430"/>
      <c r="F216" s="430"/>
      <c r="G216" s="430"/>
      <c r="H216" s="430"/>
      <c r="I216" s="430"/>
      <c r="J216" s="430"/>
      <c r="K216" s="430"/>
      <c r="L216" s="430"/>
      <c r="M216" s="430"/>
      <c r="N216" s="430"/>
      <c r="O216" s="430"/>
      <c r="P216" s="430"/>
      <c r="Q216" s="430"/>
      <c r="R216" s="430"/>
      <c r="S216" s="430"/>
      <c r="T216" s="430"/>
      <c r="U216" s="430"/>
      <c r="V216" s="430"/>
      <c r="W216" s="430"/>
      <c r="X216" s="430"/>
      <c r="Y216" s="431"/>
      <c r="Z216" s="1014" t="s">
        <v>72</v>
      </c>
      <c r="AA216" s="1014"/>
      <c r="AB216" s="1014"/>
      <c r="AC216" s="1014"/>
      <c r="AD216" s="1014"/>
      <c r="AE216" s="1014"/>
      <c r="AF216" s="1014"/>
      <c r="AG216" s="1014"/>
      <c r="AH216" s="1014"/>
      <c r="AI216" s="1014"/>
      <c r="AJ216" s="1014"/>
      <c r="AK216" s="1015"/>
      <c r="BA216" s="816" t="b">
        <v>0</v>
      </c>
    </row>
    <row r="217" spans="1:55" ht="16.5" customHeight="1">
      <c r="A217" s="422"/>
      <c r="B217" s="428"/>
      <c r="C217" s="429" t="s">
        <v>150</v>
      </c>
      <c r="D217" s="430"/>
      <c r="E217" s="430"/>
      <c r="F217" s="430"/>
      <c r="G217" s="430"/>
      <c r="H217" s="430"/>
      <c r="I217" s="430"/>
      <c r="J217" s="430"/>
      <c r="K217" s="430"/>
      <c r="L217" s="430"/>
      <c r="M217" s="430"/>
      <c r="N217" s="430"/>
      <c r="O217" s="430"/>
      <c r="P217" s="430"/>
      <c r="Q217" s="430"/>
      <c r="R217" s="430"/>
      <c r="S217" s="430"/>
      <c r="T217" s="430"/>
      <c r="U217" s="430"/>
      <c r="V217" s="430"/>
      <c r="W217" s="430"/>
      <c r="X217" s="430"/>
      <c r="Y217" s="431"/>
      <c r="Z217" s="1014" t="s">
        <v>224</v>
      </c>
      <c r="AA217" s="1014"/>
      <c r="AB217" s="1014"/>
      <c r="AC217" s="1014"/>
      <c r="AD217" s="1014"/>
      <c r="AE217" s="1014"/>
      <c r="AF217" s="1014"/>
      <c r="AG217" s="1014"/>
      <c r="AH217" s="1014"/>
      <c r="AI217" s="1014"/>
      <c r="AJ217" s="1014"/>
      <c r="AK217" s="1015"/>
      <c r="BA217" s="816" t="b">
        <v>0</v>
      </c>
    </row>
    <row r="218" spans="1:55" ht="16.5" customHeight="1">
      <c r="A218" s="422"/>
      <c r="B218" s="428"/>
      <c r="C218" s="429" t="s">
        <v>242</v>
      </c>
      <c r="D218" s="430"/>
      <c r="E218" s="430"/>
      <c r="F218" s="430"/>
      <c r="G218" s="430"/>
      <c r="H218" s="430"/>
      <c r="I218" s="430"/>
      <c r="J218" s="430"/>
      <c r="K218" s="430"/>
      <c r="L218" s="430"/>
      <c r="M218" s="430"/>
      <c r="N218" s="430"/>
      <c r="O218" s="430"/>
      <c r="P218" s="430"/>
      <c r="Q218" s="430"/>
      <c r="R218" s="430"/>
      <c r="S218" s="430"/>
      <c r="T218" s="430"/>
      <c r="U218" s="430"/>
      <c r="V218" s="430"/>
      <c r="W218" s="430"/>
      <c r="X218" s="430"/>
      <c r="Y218" s="431"/>
      <c r="Z218" s="1014" t="s">
        <v>243</v>
      </c>
      <c r="AA218" s="1014"/>
      <c r="AB218" s="1014"/>
      <c r="AC218" s="1014"/>
      <c r="AD218" s="1014"/>
      <c r="AE218" s="1014"/>
      <c r="AF218" s="1014"/>
      <c r="AG218" s="1014"/>
      <c r="AH218" s="1014"/>
      <c r="AI218" s="1014"/>
      <c r="AJ218" s="1014"/>
      <c r="AK218" s="1015"/>
      <c r="BA218" s="816" t="b">
        <v>0</v>
      </c>
    </row>
    <row r="219" spans="1:55" ht="24.75" customHeight="1">
      <c r="A219" s="422"/>
      <c r="B219" s="428"/>
      <c r="C219" s="1016" t="s">
        <v>151</v>
      </c>
      <c r="D219" s="1016"/>
      <c r="E219" s="1016"/>
      <c r="F219" s="1016"/>
      <c r="G219" s="1016"/>
      <c r="H219" s="1016"/>
      <c r="I219" s="1016"/>
      <c r="J219" s="1016"/>
      <c r="K219" s="1016"/>
      <c r="L219" s="1016"/>
      <c r="M219" s="1016"/>
      <c r="N219" s="1016"/>
      <c r="O219" s="1016"/>
      <c r="P219" s="1016"/>
      <c r="Q219" s="1016"/>
      <c r="R219" s="1016"/>
      <c r="S219" s="1016"/>
      <c r="T219" s="1016"/>
      <c r="U219" s="1016"/>
      <c r="V219" s="1016"/>
      <c r="W219" s="1016"/>
      <c r="X219" s="1016"/>
      <c r="Y219" s="1017"/>
      <c r="Z219" s="1014" t="s">
        <v>153</v>
      </c>
      <c r="AA219" s="1014"/>
      <c r="AB219" s="1014"/>
      <c r="AC219" s="1014"/>
      <c r="AD219" s="1014"/>
      <c r="AE219" s="1014"/>
      <c r="AF219" s="1014"/>
      <c r="AG219" s="1014"/>
      <c r="AH219" s="1014"/>
      <c r="AI219" s="1014"/>
      <c r="AJ219" s="1014"/>
      <c r="AK219" s="1015"/>
      <c r="BA219" s="816" t="b">
        <v>0</v>
      </c>
    </row>
    <row r="220" spans="1:55" ht="16.5" customHeight="1">
      <c r="A220" s="422"/>
      <c r="B220" s="428"/>
      <c r="C220" s="1016" t="s">
        <v>152</v>
      </c>
      <c r="D220" s="1016"/>
      <c r="E220" s="1016"/>
      <c r="F220" s="1016"/>
      <c r="G220" s="1016"/>
      <c r="H220" s="1016"/>
      <c r="I220" s="1016"/>
      <c r="J220" s="1016"/>
      <c r="K220" s="1016"/>
      <c r="L220" s="1016"/>
      <c r="M220" s="1016"/>
      <c r="N220" s="1016"/>
      <c r="O220" s="1016"/>
      <c r="P220" s="1016"/>
      <c r="Q220" s="1016"/>
      <c r="R220" s="1016"/>
      <c r="S220" s="1016"/>
      <c r="T220" s="1016"/>
      <c r="U220" s="1016"/>
      <c r="V220" s="1016"/>
      <c r="W220" s="1016"/>
      <c r="X220" s="1016"/>
      <c r="Y220" s="1017"/>
      <c r="Z220" s="993" t="s">
        <v>154</v>
      </c>
      <c r="AA220" s="993"/>
      <c r="AB220" s="993"/>
      <c r="AC220" s="993"/>
      <c r="AD220" s="993"/>
      <c r="AE220" s="993"/>
      <c r="AF220" s="993"/>
      <c r="AG220" s="993"/>
      <c r="AH220" s="993"/>
      <c r="AI220" s="993"/>
      <c r="AJ220" s="993"/>
      <c r="AK220" s="994"/>
      <c r="BA220" s="816" t="b">
        <v>0</v>
      </c>
    </row>
    <row r="221" spans="1:55" ht="16.5" customHeight="1" thickBot="1">
      <c r="A221" s="422"/>
      <c r="B221" s="432"/>
      <c r="C221" s="433" t="s">
        <v>123</v>
      </c>
      <c r="D221" s="434"/>
      <c r="E221" s="434"/>
      <c r="F221" s="434"/>
      <c r="G221" s="434"/>
      <c r="H221" s="434"/>
      <c r="I221" s="434"/>
      <c r="J221" s="434"/>
      <c r="K221" s="434"/>
      <c r="L221" s="434"/>
      <c r="M221" s="434"/>
      <c r="N221" s="434"/>
      <c r="O221" s="434"/>
      <c r="P221" s="434"/>
      <c r="Q221" s="434"/>
      <c r="R221" s="434"/>
      <c r="S221" s="434"/>
      <c r="T221" s="434"/>
      <c r="U221" s="434"/>
      <c r="V221" s="434"/>
      <c r="W221" s="434"/>
      <c r="X221" s="434"/>
      <c r="Y221" s="679"/>
      <c r="Z221" s="995" t="s">
        <v>70</v>
      </c>
      <c r="AA221" s="995"/>
      <c r="AB221" s="995"/>
      <c r="AC221" s="995"/>
      <c r="AD221" s="995"/>
      <c r="AE221" s="995"/>
      <c r="AF221" s="995"/>
      <c r="AG221" s="995"/>
      <c r="AH221" s="995"/>
      <c r="AI221" s="995"/>
      <c r="AJ221" s="995"/>
      <c r="AK221" s="996"/>
      <c r="BA221" s="816" t="b">
        <v>0</v>
      </c>
    </row>
    <row r="222" spans="1:55" ht="3" customHeight="1">
      <c r="A222" s="422"/>
      <c r="B222" s="422"/>
      <c r="C222" s="234"/>
      <c r="D222" s="422"/>
      <c r="E222" s="422"/>
      <c r="F222" s="422"/>
      <c r="G222" s="422"/>
      <c r="H222" s="422"/>
      <c r="I222" s="422"/>
      <c r="J222" s="422"/>
      <c r="K222" s="422"/>
      <c r="L222" s="422"/>
      <c r="M222" s="422"/>
      <c r="N222" s="422"/>
      <c r="O222" s="422"/>
      <c r="P222" s="422"/>
      <c r="Q222" s="422"/>
      <c r="R222" s="422"/>
      <c r="S222" s="422"/>
      <c r="T222" s="422"/>
      <c r="U222" s="422"/>
      <c r="V222" s="422"/>
      <c r="W222" s="422"/>
      <c r="X222" s="422"/>
      <c r="Y222" s="422"/>
      <c r="Z222" s="234"/>
      <c r="AA222" s="234"/>
      <c r="AB222" s="234"/>
      <c r="AC222" s="234"/>
      <c r="AD222" s="234"/>
      <c r="AE222" s="234"/>
      <c r="AF222" s="234"/>
      <c r="AG222" s="234"/>
      <c r="AH222" s="234"/>
      <c r="AI222" s="422"/>
      <c r="AJ222" s="423"/>
    </row>
    <row r="223" spans="1:55" ht="12" customHeight="1">
      <c r="A223" s="422"/>
      <c r="B223" s="435" t="s">
        <v>160</v>
      </c>
      <c r="C223" s="1000" t="s">
        <v>159</v>
      </c>
      <c r="D223" s="1000"/>
      <c r="E223" s="1000"/>
      <c r="F223" s="1000"/>
      <c r="G223" s="1000"/>
      <c r="H223" s="1000"/>
      <c r="I223" s="1000"/>
      <c r="J223" s="1000"/>
      <c r="K223" s="1000"/>
      <c r="L223" s="1000"/>
      <c r="M223" s="1000"/>
      <c r="N223" s="1000"/>
      <c r="O223" s="1000"/>
      <c r="P223" s="1000"/>
      <c r="Q223" s="1000"/>
      <c r="R223" s="1000"/>
      <c r="S223" s="1000"/>
      <c r="T223" s="1000"/>
      <c r="U223" s="1000"/>
      <c r="V223" s="1000"/>
      <c r="W223" s="1000"/>
      <c r="X223" s="1000"/>
      <c r="Y223" s="1000"/>
      <c r="Z223" s="1000"/>
      <c r="AA223" s="1000"/>
      <c r="AB223" s="1000"/>
      <c r="AC223" s="1000"/>
      <c r="AD223" s="1000"/>
      <c r="AE223" s="1000"/>
      <c r="AF223" s="1000"/>
      <c r="AG223" s="1000"/>
      <c r="AH223" s="1000"/>
      <c r="AI223" s="1000"/>
      <c r="AJ223" s="1000"/>
      <c r="AK223" s="1000"/>
    </row>
    <row r="224" spans="1:55" ht="21" customHeight="1">
      <c r="A224" s="422"/>
      <c r="B224" s="436" t="s">
        <v>161</v>
      </c>
      <c r="C224" s="999" t="s">
        <v>401</v>
      </c>
      <c r="D224" s="999"/>
      <c r="E224" s="999"/>
      <c r="F224" s="999"/>
      <c r="G224" s="999"/>
      <c r="H224" s="999"/>
      <c r="I224" s="999"/>
      <c r="J224" s="999"/>
      <c r="K224" s="999"/>
      <c r="L224" s="999"/>
      <c r="M224" s="999"/>
      <c r="N224" s="999"/>
      <c r="O224" s="999"/>
      <c r="P224" s="999"/>
      <c r="Q224" s="999"/>
      <c r="R224" s="999"/>
      <c r="S224" s="999"/>
      <c r="T224" s="999"/>
      <c r="U224" s="999"/>
      <c r="V224" s="999"/>
      <c r="W224" s="999"/>
      <c r="X224" s="999"/>
      <c r="Y224" s="999"/>
      <c r="Z224" s="999"/>
      <c r="AA224" s="999"/>
      <c r="AB224" s="999"/>
      <c r="AC224" s="999"/>
      <c r="AD224" s="999"/>
      <c r="AE224" s="999"/>
      <c r="AF224" s="999"/>
      <c r="AG224" s="999"/>
      <c r="AH224" s="999"/>
      <c r="AI224" s="999"/>
      <c r="AJ224" s="999"/>
      <c r="AK224" s="999"/>
    </row>
    <row r="225" spans="1:55" ht="7.5" customHeight="1" thickBot="1">
      <c r="A225" s="437"/>
      <c r="B225" s="437"/>
      <c r="C225" s="438"/>
      <c r="D225" s="438"/>
      <c r="E225" s="438"/>
      <c r="F225" s="438"/>
      <c r="G225" s="438"/>
      <c r="H225" s="438"/>
      <c r="I225" s="438"/>
      <c r="J225" s="438"/>
      <c r="K225" s="438"/>
      <c r="L225" s="438"/>
      <c r="M225" s="438"/>
      <c r="N225" s="438"/>
      <c r="O225" s="438"/>
      <c r="P225" s="438"/>
      <c r="Q225" s="438"/>
      <c r="R225" s="438"/>
      <c r="S225" s="438"/>
      <c r="T225" s="438"/>
      <c r="U225" s="438"/>
      <c r="V225" s="438"/>
      <c r="W225" s="438"/>
      <c r="X225" s="438"/>
      <c r="Y225" s="438"/>
      <c r="Z225" s="438"/>
      <c r="AA225" s="438"/>
      <c r="AB225" s="438"/>
      <c r="AC225" s="438"/>
      <c r="AD225" s="438"/>
      <c r="AE225" s="438"/>
      <c r="AF225" s="438"/>
      <c r="AG225" s="438"/>
      <c r="AH225" s="438"/>
      <c r="AI225" s="438"/>
      <c r="AJ225" s="439"/>
    </row>
    <row r="226" spans="1:55" ht="4.5" customHeight="1">
      <c r="A226" s="440"/>
      <c r="B226" s="441"/>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41"/>
      <c r="AK226" s="681"/>
    </row>
    <row r="227" spans="1:55" ht="31.5" customHeight="1">
      <c r="A227" s="442"/>
      <c r="B227" s="997" t="s">
        <v>258</v>
      </c>
      <c r="C227" s="997"/>
      <c r="D227" s="997"/>
      <c r="E227" s="997"/>
      <c r="F227" s="997"/>
      <c r="G227" s="997"/>
      <c r="H227" s="997"/>
      <c r="I227" s="997"/>
      <c r="J227" s="997"/>
      <c r="K227" s="997"/>
      <c r="L227" s="997"/>
      <c r="M227" s="997"/>
      <c r="N227" s="997"/>
      <c r="O227" s="997"/>
      <c r="P227" s="997"/>
      <c r="Q227" s="997"/>
      <c r="R227" s="997"/>
      <c r="S227" s="997"/>
      <c r="T227" s="997"/>
      <c r="U227" s="997"/>
      <c r="V227" s="997"/>
      <c r="W227" s="997"/>
      <c r="X227" s="997"/>
      <c r="Y227" s="997"/>
      <c r="Z227" s="997"/>
      <c r="AA227" s="997"/>
      <c r="AB227" s="997"/>
      <c r="AC227" s="997"/>
      <c r="AD227" s="997"/>
      <c r="AE227" s="997"/>
      <c r="AF227" s="997"/>
      <c r="AG227" s="997"/>
      <c r="AH227" s="997"/>
      <c r="AI227" s="997"/>
      <c r="AJ227" s="997"/>
      <c r="AK227" s="998"/>
    </row>
    <row r="228" spans="1:55" ht="3" customHeight="1">
      <c r="A228" s="442"/>
      <c r="B228" s="234"/>
      <c r="C228" s="422"/>
      <c r="D228" s="422"/>
      <c r="E228" s="422"/>
      <c r="F228" s="422"/>
      <c r="G228" s="422"/>
      <c r="H228" s="422"/>
      <c r="I228" s="422"/>
      <c r="J228" s="422"/>
      <c r="K228" s="422"/>
      <c r="L228" s="422"/>
      <c r="M228" s="422"/>
      <c r="N228" s="422"/>
      <c r="O228" s="422"/>
      <c r="P228" s="422"/>
      <c r="Q228" s="422"/>
      <c r="R228" s="422"/>
      <c r="S228" s="422"/>
      <c r="T228" s="422"/>
      <c r="U228" s="422"/>
      <c r="V228" s="422"/>
      <c r="W228" s="422"/>
      <c r="X228" s="422"/>
      <c r="Y228" s="422"/>
      <c r="Z228" s="422"/>
      <c r="AA228" s="422"/>
      <c r="AB228" s="422"/>
      <c r="AC228" s="422"/>
      <c r="AD228" s="422"/>
      <c r="AE228" s="422"/>
      <c r="AF228" s="422"/>
      <c r="AG228" s="422"/>
      <c r="AH228" s="422"/>
      <c r="AI228" s="422"/>
      <c r="AJ228" s="422"/>
      <c r="AK228" s="682"/>
      <c r="AM228" s="128"/>
      <c r="AN228" s="128"/>
      <c r="AO228" s="128"/>
      <c r="AP228" s="128"/>
      <c r="AQ228" s="128"/>
      <c r="AR228" s="128"/>
      <c r="AS228" s="128"/>
      <c r="AT228" s="128"/>
      <c r="AU228" s="128"/>
      <c r="AV228" s="128"/>
      <c r="AW228" s="128"/>
      <c r="AX228" s="128"/>
      <c r="AY228" s="128"/>
      <c r="AZ228" s="128"/>
    </row>
    <row r="229" spans="1:55" s="128" customFormat="1" ht="13.5" customHeight="1">
      <c r="A229" s="443"/>
      <c r="B229" s="444" t="s">
        <v>33</v>
      </c>
      <c r="C229" s="444"/>
      <c r="D229" s="1181"/>
      <c r="E229" s="1182"/>
      <c r="F229" s="444" t="s">
        <v>5</v>
      </c>
      <c r="G229" s="1181"/>
      <c r="H229" s="1182"/>
      <c r="I229" s="444" t="s">
        <v>4</v>
      </c>
      <c r="J229" s="1181"/>
      <c r="K229" s="1182"/>
      <c r="L229" s="444" t="s">
        <v>3</v>
      </c>
      <c r="M229" s="445"/>
      <c r="N229" s="1183" t="s">
        <v>6</v>
      </c>
      <c r="O229" s="1183"/>
      <c r="P229" s="1183"/>
      <c r="Q229" s="1184" t="str">
        <f>IF(G9="","",G9)</f>
        <v/>
      </c>
      <c r="R229" s="1184"/>
      <c r="S229" s="1184"/>
      <c r="T229" s="1184"/>
      <c r="U229" s="1184"/>
      <c r="V229" s="1184"/>
      <c r="W229" s="1184"/>
      <c r="X229" s="1184"/>
      <c r="Y229" s="1184"/>
      <c r="Z229" s="1184"/>
      <c r="AA229" s="1184"/>
      <c r="AB229" s="1184"/>
      <c r="AC229" s="1184"/>
      <c r="AD229" s="1184"/>
      <c r="AE229" s="1184"/>
      <c r="AF229" s="1184"/>
      <c r="AG229" s="1184"/>
      <c r="AH229" s="1184"/>
      <c r="AI229" s="1184"/>
      <c r="AJ229" s="1184"/>
      <c r="AK229" s="683"/>
      <c r="BA229" s="824"/>
      <c r="BB229" s="824"/>
      <c r="BC229" s="824"/>
    </row>
    <row r="230" spans="1:55" s="128" customFormat="1" ht="13.5" customHeight="1">
      <c r="A230" s="446"/>
      <c r="B230" s="447"/>
      <c r="C230" s="448"/>
      <c r="D230" s="448"/>
      <c r="E230" s="448"/>
      <c r="F230" s="448"/>
      <c r="G230" s="448"/>
      <c r="H230" s="448"/>
      <c r="I230" s="448"/>
      <c r="J230" s="448"/>
      <c r="K230" s="448"/>
      <c r="L230" s="448"/>
      <c r="M230" s="448"/>
      <c r="N230" s="1176" t="s">
        <v>94</v>
      </c>
      <c r="O230" s="1176"/>
      <c r="P230" s="1176"/>
      <c r="Q230" s="1177" t="s">
        <v>95</v>
      </c>
      <c r="R230" s="1177"/>
      <c r="S230" s="1178"/>
      <c r="T230" s="1178"/>
      <c r="U230" s="1178"/>
      <c r="V230" s="1178"/>
      <c r="W230" s="1178"/>
      <c r="X230" s="1179" t="s">
        <v>96</v>
      </c>
      <c r="Y230" s="1179"/>
      <c r="Z230" s="1178"/>
      <c r="AA230" s="1178"/>
      <c r="AB230" s="1178"/>
      <c r="AC230" s="1178"/>
      <c r="AD230" s="1178"/>
      <c r="AE230" s="1178"/>
      <c r="AF230" s="1178"/>
      <c r="AG230" s="1178"/>
      <c r="AH230" s="1178"/>
      <c r="AI230" s="1180"/>
      <c r="AJ230" s="1180"/>
      <c r="AK230" s="683"/>
      <c r="BA230" s="824"/>
      <c r="BB230" s="824"/>
      <c r="BC230" s="824"/>
    </row>
    <row r="231" spans="1:55" s="128" customFormat="1" ht="2.25" customHeight="1" thickBot="1">
      <c r="A231" s="129"/>
      <c r="B231" s="130"/>
      <c r="C231" s="131"/>
      <c r="D231" s="131"/>
      <c r="E231" s="131"/>
      <c r="F231" s="131"/>
      <c r="G231" s="131"/>
      <c r="H231" s="131"/>
      <c r="I231" s="131"/>
      <c r="J231" s="131"/>
      <c r="K231" s="131"/>
      <c r="L231" s="131"/>
      <c r="M231" s="131"/>
      <c r="N231" s="131"/>
      <c r="O231" s="131"/>
      <c r="P231" s="130"/>
      <c r="Q231" s="132"/>
      <c r="R231" s="133"/>
      <c r="S231" s="133"/>
      <c r="T231" s="133"/>
      <c r="U231" s="133"/>
      <c r="V231" s="133"/>
      <c r="W231" s="134"/>
      <c r="X231" s="134"/>
      <c r="Y231" s="134"/>
      <c r="Z231" s="134"/>
      <c r="AA231" s="134"/>
      <c r="AB231" s="134"/>
      <c r="AC231" s="134"/>
      <c r="AD231" s="134"/>
      <c r="AE231" s="134"/>
      <c r="AF231" s="134"/>
      <c r="AG231" s="134"/>
      <c r="AH231" s="134"/>
      <c r="AI231" s="135"/>
      <c r="AJ231" s="680"/>
      <c r="AK231" s="684"/>
      <c r="AM231" s="46"/>
      <c r="AN231" s="46"/>
      <c r="AO231" s="46"/>
      <c r="AP231" s="46"/>
      <c r="AQ231" s="46"/>
      <c r="AR231" s="46"/>
      <c r="AS231" s="46"/>
      <c r="AT231" s="46"/>
      <c r="AU231" s="46"/>
      <c r="AV231" s="46"/>
      <c r="AW231" s="46"/>
      <c r="AX231" s="46"/>
      <c r="AY231" s="46"/>
      <c r="AZ231" s="46"/>
      <c r="BA231" s="824"/>
      <c r="BB231" s="824"/>
      <c r="BC231" s="824"/>
    </row>
    <row r="232" spans="1:55" ht="7.5" customHeight="1">
      <c r="A232" s="612"/>
      <c r="B232" s="99"/>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36"/>
    </row>
    <row r="233" spans="1:55">
      <c r="B233" s="126"/>
    </row>
  </sheetData>
  <sheetProtection sheet="1"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7">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xWindow="488" yWindow="399" count="8">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500-000000000000}"/>
    <dataValidation imeMode="hiragana" allowBlank="1" showInputMessage="1" showErrorMessage="1" sqref="S107:S110 W231 S230 S118 S120:S122 S132:S134" xr:uid="{00000000-0002-0000-0500-000001000000}"/>
    <dataValidation type="list" allowBlank="1" showInputMessage="1" showErrorMessage="1" sqref="L113:N113" xr:uid="{00000000-0002-0000-0500-000002000000}">
      <formula1>"平成,令和"</formula1>
    </dataValidation>
    <dataValidation type="list" allowBlank="1" showInputMessage="1" showErrorMessage="1" sqref="W19 B19 L19" xr:uid="{00000000-0002-0000-0500-000003000000}">
      <formula1>"○,×"</formula1>
    </dataValidation>
    <dataValidation allowBlank="1" showInputMessage="1" showErrorMessage="1" prompt="その他の職種(C)に支払われた額は含めません。" sqref="P34:U35" xr:uid="{00000000-0002-0000-0500-000004000000}"/>
    <dataValidation allowBlank="1" showInputMessage="1" showErrorMessage="1" prompt="下記の記入上の注意を読んだ上で記載すること。" sqref="AD32:AI32 P30:AI30" xr:uid="{00000000-0002-0000-0500-000005000000}"/>
    <dataValidation allowBlank="1" showInputMessage="1" showErrorMessage="1" prompt="介護職員以外に支払われた額は含みません" sqref="P32:U32" xr:uid="{00000000-0002-0000-0500-000006000000}"/>
    <dataValidation allowBlank="1" showInputMessage="1" showErrorMessage="1" prompt="介護職員及びその他の職種の賃金の総額を記載すること。" sqref="W32:AB32" xr:uid="{00000000-0002-0000-0500-000007000000}"/>
  </dataValidations>
  <pageMargins left="0.62992125984251968" right="0.15748031496062992" top="0.62992125984251968" bottom="0.23622047244094491" header="0.51181102362204722" footer="0.35433070866141736"/>
  <pageSetup paperSize="9" scale="95"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
  <sheetViews>
    <sheetView topLeftCell="D1" workbookViewId="0">
      <selection activeCell="O1" sqref="O1"/>
    </sheetView>
  </sheetViews>
  <sheetFormatPr defaultRowHeight="13.5"/>
  <sheetData>
    <row r="1" spans="1:27">
      <c r="A1" t="s">
        <v>6</v>
      </c>
      <c r="B1" t="s">
        <v>488</v>
      </c>
      <c r="C1" t="s">
        <v>489</v>
      </c>
      <c r="D1" t="s">
        <v>490</v>
      </c>
      <c r="E1" t="s">
        <v>509</v>
      </c>
      <c r="F1" t="s">
        <v>510</v>
      </c>
      <c r="G1" t="s">
        <v>511</v>
      </c>
      <c r="H1" t="s">
        <v>491</v>
      </c>
      <c r="I1" t="s">
        <v>492</v>
      </c>
      <c r="J1" t="s">
        <v>514</v>
      </c>
      <c r="K1" t="s">
        <v>493</v>
      </c>
      <c r="L1" t="s">
        <v>494</v>
      </c>
      <c r="M1" t="s">
        <v>513</v>
      </c>
      <c r="N1" t="s">
        <v>508</v>
      </c>
      <c r="O1" t="s">
        <v>495</v>
      </c>
      <c r="P1" t="s">
        <v>496</v>
      </c>
      <c r="Q1" t="s">
        <v>497</v>
      </c>
      <c r="R1" t="s">
        <v>498</v>
      </c>
      <c r="S1" t="s">
        <v>499</v>
      </c>
      <c r="T1" t="s">
        <v>500</v>
      </c>
      <c r="U1" t="s">
        <v>501</v>
      </c>
      <c r="V1" t="s">
        <v>502</v>
      </c>
      <c r="W1" t="s">
        <v>503</v>
      </c>
      <c r="X1" t="s">
        <v>504</v>
      </c>
      <c r="Y1" t="s">
        <v>505</v>
      </c>
      <c r="Z1" t="s">
        <v>506</v>
      </c>
      <c r="AA1" t="s">
        <v>507</v>
      </c>
    </row>
    <row r="2" spans="1:27">
      <c r="A2">
        <f>'(入力①) 基本情報入力シート'!M16</f>
        <v>0</v>
      </c>
      <c r="B2">
        <f>'(入力①) 基本情報入力シート'!M23</f>
        <v>0</v>
      </c>
      <c r="C2">
        <f>'(入力①) 基本情報入力シート'!M24</f>
        <v>0</v>
      </c>
      <c r="D2">
        <f>'(入力①) 基本情報入力シート'!M26</f>
        <v>0</v>
      </c>
      <c r="E2" t="str">
        <f>'(入力③)別紙様式2-1 計画書_総括表'!B19</f>
        <v>×</v>
      </c>
      <c r="F2" t="str">
        <f>'(入力③)別紙様式2-1 計画書_総括表'!L19</f>
        <v>×</v>
      </c>
      <c r="G2" t="str">
        <f>'(入力③)別紙様式2-1 計画書_総括表'!W19</f>
        <v>○</v>
      </c>
      <c r="H2" t="str">
        <f>'(入力③)別紙様式2-1 計画書_総括表'!V27</f>
        <v/>
      </c>
      <c r="I2" t="str">
        <f>'(入力③)別紙様式2-1 計画書_総括表'!AC27</f>
        <v/>
      </c>
      <c r="J2" t="str">
        <f>'(入力③)別紙様式2-1 計画書_総括表'!AJ27</f>
        <v/>
      </c>
      <c r="K2" t="str">
        <f>'(入力③)別紙様式2-1 計画書_総括表'!AC93</f>
        <v/>
      </c>
      <c r="L2" t="str">
        <f>'(入力③)別紙様式2-1 計画書_総括表'!AC96</f>
        <v/>
      </c>
      <c r="M2" t="str">
        <f>'(入力③)別紙様式2-1 計画書_総括表'!AN102</f>
        <v/>
      </c>
      <c r="N2">
        <f>'(入力③)別紙様式2-1 計画書_総括表'!BB132</f>
        <v>0</v>
      </c>
      <c r="O2">
        <f>'(入力③)別紙様式2-1 計画書_総括表'!BB182</f>
        <v>0</v>
      </c>
      <c r="P2">
        <f>'(入力③)別紙様式2-1 計画書_総括表'!BB186</f>
        <v>0</v>
      </c>
      <c r="Q2">
        <f>'(入力③)別紙様式2-1 計画書_総括表'!BB190</f>
        <v>0</v>
      </c>
      <c r="R2">
        <f>'(入力③)別紙様式2-1 計画書_総括表'!BB194</f>
        <v>0</v>
      </c>
      <c r="S2">
        <f>'(入力③)別紙様式2-1 計画書_総括表'!BB198</f>
        <v>0</v>
      </c>
      <c r="T2">
        <f>'(入力③)別紙様式2-1 計画書_総括表'!BB202</f>
        <v>0</v>
      </c>
      <c r="U2" t="b">
        <f>'(入力③)別紙様式2-1 計画書_総括表'!BA215</f>
        <v>0</v>
      </c>
      <c r="V2" t="b">
        <f>'(入力③)別紙様式2-1 計画書_総括表'!BA216</f>
        <v>0</v>
      </c>
      <c r="W2" t="b">
        <f>'(入力③)別紙様式2-1 計画書_総括表'!BA217</f>
        <v>0</v>
      </c>
      <c r="X2" t="b">
        <f>'(入力③)別紙様式2-1 計画書_総括表'!BA218</f>
        <v>0</v>
      </c>
      <c r="Y2" t="b">
        <f>'(入力③)別紙様式2-1 計画書_総括表'!BA219</f>
        <v>0</v>
      </c>
      <c r="Z2" t="b">
        <f>'(入力③)別紙様式2-1 計画書_総括表'!BA220</f>
        <v>0</v>
      </c>
      <c r="AA2" t="b">
        <f>'(入力③)別紙様式2-1 計画書_総括表'!BA221</f>
        <v>0</v>
      </c>
    </row>
  </sheetData>
  <sheetProtection sheet="1" objects="1" scenarios="1"/>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59" t="s">
        <v>29</v>
      </c>
      <c r="B2" s="1351"/>
      <c r="C2" s="1356" t="s">
        <v>82</v>
      </c>
      <c r="D2" s="1357"/>
      <c r="E2" s="1357"/>
      <c r="F2" s="1357"/>
      <c r="G2" s="1358"/>
      <c r="H2" s="1347" t="s">
        <v>259</v>
      </c>
      <c r="I2" s="1348"/>
      <c r="J2" s="1348"/>
      <c r="K2" s="1348"/>
      <c r="L2" s="1349"/>
    </row>
    <row r="3" spans="1:13" ht="39" customHeight="1">
      <c r="A3" s="1360"/>
      <c r="B3" s="1361"/>
      <c r="C3" s="1363" t="s">
        <v>83</v>
      </c>
      <c r="D3" s="1365"/>
      <c r="E3" s="1365"/>
      <c r="F3" s="1365"/>
      <c r="G3" s="1364"/>
      <c r="H3" s="1363" t="s">
        <v>80</v>
      </c>
      <c r="I3" s="1364"/>
      <c r="J3" s="1350" t="s">
        <v>202</v>
      </c>
      <c r="K3" s="1351"/>
      <c r="L3" s="1352"/>
    </row>
    <row r="4" spans="1:13" ht="18" customHeight="1">
      <c r="A4" s="1362"/>
      <c r="B4" s="1354"/>
      <c r="C4" s="15" t="s">
        <v>77</v>
      </c>
      <c r="D4" s="16" t="s">
        <v>78</v>
      </c>
      <c r="E4" s="16" t="s">
        <v>79</v>
      </c>
      <c r="F4" s="16"/>
      <c r="G4" s="17"/>
      <c r="H4" s="25" t="s">
        <v>35</v>
      </c>
      <c r="I4" s="24" t="s">
        <v>36</v>
      </c>
      <c r="J4" s="1353"/>
      <c r="K4" s="1354"/>
      <c r="L4" s="1355"/>
    </row>
    <row r="5" spans="1:13" ht="18" customHeight="1">
      <c r="A5" s="1341" t="s">
        <v>30</v>
      </c>
      <c r="B5" s="1342"/>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41" t="s">
        <v>20</v>
      </c>
      <c r="B6" s="1342"/>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41" t="s">
        <v>260</v>
      </c>
      <c r="B7" s="1342"/>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41" t="s">
        <v>350</v>
      </c>
      <c r="B8" s="1342"/>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41" t="s">
        <v>31</v>
      </c>
      <c r="B9" s="1342"/>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41" t="s">
        <v>21</v>
      </c>
      <c r="B10" s="1342"/>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41" t="s">
        <v>351</v>
      </c>
      <c r="B11" s="1342"/>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41" t="s">
        <v>352</v>
      </c>
      <c r="B12" s="1342"/>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41" t="s">
        <v>22</v>
      </c>
      <c r="B13" s="1342"/>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41" t="s">
        <v>353</v>
      </c>
      <c r="B14" s="1342"/>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41" t="s">
        <v>354</v>
      </c>
      <c r="B15" s="1342"/>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41" t="s">
        <v>24</v>
      </c>
      <c r="B16" s="1342"/>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41" t="s">
        <v>355</v>
      </c>
      <c r="B17" s="1342"/>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41" t="s">
        <v>25</v>
      </c>
      <c r="B18" s="1342"/>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41" t="s">
        <v>23</v>
      </c>
      <c r="B19" s="1342"/>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41" t="s">
        <v>356</v>
      </c>
      <c r="B20" s="1342"/>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41" t="s">
        <v>26</v>
      </c>
      <c r="B21" s="1342"/>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41" t="s">
        <v>357</v>
      </c>
      <c r="B22" s="1342"/>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41" t="s">
        <v>27</v>
      </c>
      <c r="B23" s="1342"/>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41" t="s">
        <v>358</v>
      </c>
      <c r="B24" s="1342"/>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41" t="s">
        <v>32</v>
      </c>
      <c r="B25" s="1342"/>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3" t="s">
        <v>359</v>
      </c>
      <c r="B26" s="1344"/>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5" t="s">
        <v>329</v>
      </c>
      <c r="B27" s="1346"/>
      <c r="C27" s="138">
        <v>0.13700000000000001</v>
      </c>
      <c r="D27" s="139">
        <v>0.1</v>
      </c>
      <c r="E27" s="140">
        <v>5.5E-2</v>
      </c>
      <c r="F27" s="141">
        <v>0</v>
      </c>
      <c r="G27" s="141">
        <v>0</v>
      </c>
      <c r="H27" s="138">
        <v>6.3E-2</v>
      </c>
      <c r="I27" s="142">
        <v>4.2000000000000003E-2</v>
      </c>
      <c r="J27" s="536" t="s">
        <v>313</v>
      </c>
      <c r="K27" s="537" t="s">
        <v>314</v>
      </c>
      <c r="L27" s="538" t="s">
        <v>315</v>
      </c>
      <c r="M27" s="3" t="s">
        <v>205</v>
      </c>
    </row>
    <row r="28" spans="1:13" ht="18" customHeight="1" thickBot="1">
      <c r="A28" s="1343" t="s">
        <v>330</v>
      </c>
      <c r="B28" s="1344"/>
      <c r="C28" s="14">
        <v>5.8999999999999997E-2</v>
      </c>
      <c r="D28" s="9">
        <v>4.2999999999999997E-2</v>
      </c>
      <c r="E28" s="12">
        <v>2.3E-2</v>
      </c>
      <c r="F28" s="5">
        <v>0</v>
      </c>
      <c r="G28" s="5">
        <v>0</v>
      </c>
      <c r="H28" s="14">
        <v>1.2E-2</v>
      </c>
      <c r="I28" s="10">
        <v>0.01</v>
      </c>
      <c r="J28" s="539" t="s">
        <v>318</v>
      </c>
      <c r="K28" s="540" t="s">
        <v>320</v>
      </c>
      <c r="L28" s="541" t="s">
        <v>319</v>
      </c>
      <c r="M28" s="3" t="s">
        <v>205</v>
      </c>
    </row>
    <row r="29" spans="1:13" s="3" customFormat="1" ht="18" customHeight="1">
      <c r="A29" s="1341" t="s">
        <v>340</v>
      </c>
      <c r="B29" s="1342"/>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41" t="s">
        <v>341</v>
      </c>
      <c r="B30" s="1342"/>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41" t="s">
        <v>342</v>
      </c>
      <c r="B31" s="1342"/>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41" t="s">
        <v>343</v>
      </c>
      <c r="B32" s="1342"/>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41" t="s">
        <v>344</v>
      </c>
      <c r="B33" s="1342"/>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41" t="s">
        <v>345</v>
      </c>
      <c r="B34" s="1342"/>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41" t="s">
        <v>346</v>
      </c>
      <c r="B35" s="1342"/>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41" t="s">
        <v>347</v>
      </c>
      <c r="B36" s="1342"/>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41" t="s">
        <v>348</v>
      </c>
      <c r="B37" s="1342"/>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3" t="s">
        <v>349</v>
      </c>
      <c r="B38" s="1344"/>
      <c r="C38" s="14">
        <v>2.5999999999999999E-2</v>
      </c>
      <c r="D38" s="9">
        <v>1.9E-2</v>
      </c>
      <c r="E38" s="12">
        <v>0.01</v>
      </c>
      <c r="F38" s="5">
        <v>0</v>
      </c>
      <c r="G38" s="627">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59" t="s">
        <v>29</v>
      </c>
      <c r="B2" s="1351"/>
      <c r="C2" s="623" t="s">
        <v>365</v>
      </c>
      <c r="E2" s="1356" t="s">
        <v>82</v>
      </c>
      <c r="F2" s="1357"/>
      <c r="G2" s="1357"/>
    </row>
    <row r="3" spans="1:7" ht="18" customHeight="1">
      <c r="A3" s="569" t="s">
        <v>30</v>
      </c>
      <c r="B3" s="570"/>
      <c r="C3" s="624">
        <v>2.4E-2</v>
      </c>
      <c r="E3" s="1363" t="s">
        <v>331</v>
      </c>
      <c r="F3" s="1365"/>
      <c r="G3" s="1365"/>
    </row>
    <row r="4" spans="1:7" ht="18" customHeight="1">
      <c r="A4" s="571" t="s">
        <v>20</v>
      </c>
      <c r="B4" s="570"/>
      <c r="C4" s="624">
        <v>2.4E-2</v>
      </c>
      <c r="E4" s="542" t="s">
        <v>77</v>
      </c>
      <c r="F4" s="543" t="s">
        <v>78</v>
      </c>
      <c r="G4" s="543" t="s">
        <v>79</v>
      </c>
    </row>
    <row r="5" spans="1:7" ht="18" customHeight="1">
      <c r="A5" s="571" t="s">
        <v>260</v>
      </c>
      <c r="B5" s="570"/>
      <c r="C5" s="624">
        <v>2.4E-2</v>
      </c>
    </row>
    <row r="6" spans="1:7" ht="18" customHeight="1">
      <c r="A6" s="571" t="s">
        <v>350</v>
      </c>
      <c r="B6" s="570"/>
      <c r="C6" s="624">
        <v>1.0999999999999999E-2</v>
      </c>
    </row>
    <row r="7" spans="1:7" ht="18" customHeight="1">
      <c r="A7" s="571" t="s">
        <v>31</v>
      </c>
      <c r="B7" s="570"/>
      <c r="C7" s="624">
        <v>1.0999999999999999E-2</v>
      </c>
    </row>
    <row r="8" spans="1:7" ht="18" customHeight="1">
      <c r="A8" s="571" t="s">
        <v>21</v>
      </c>
      <c r="B8" s="570"/>
      <c r="C8" s="624">
        <v>1.0999999999999999E-2</v>
      </c>
    </row>
    <row r="9" spans="1:7" ht="18" customHeight="1">
      <c r="A9" s="571" t="s">
        <v>351</v>
      </c>
      <c r="B9" s="570"/>
      <c r="C9" s="624">
        <v>0.01</v>
      </c>
    </row>
    <row r="10" spans="1:7" ht="18" customHeight="1">
      <c r="A10" s="571" t="s">
        <v>352</v>
      </c>
      <c r="B10" s="570"/>
      <c r="C10" s="624">
        <v>1.4999999999999999E-2</v>
      </c>
    </row>
    <row r="11" spans="1:7" ht="18" customHeight="1">
      <c r="A11" s="571" t="s">
        <v>22</v>
      </c>
      <c r="B11" s="570"/>
      <c r="C11" s="624">
        <v>1.4999999999999999E-2</v>
      </c>
    </row>
    <row r="12" spans="1:7" ht="18" customHeight="1">
      <c r="A12" s="571" t="s">
        <v>353</v>
      </c>
      <c r="B12" s="570"/>
      <c r="C12" s="624">
        <v>2.3E-2</v>
      </c>
    </row>
    <row r="13" spans="1:7" ht="18" customHeight="1">
      <c r="A13" s="571" t="s">
        <v>354</v>
      </c>
      <c r="B13" s="570"/>
      <c r="C13" s="624">
        <v>1.7000000000000001E-2</v>
      </c>
    </row>
    <row r="14" spans="1:7" ht="18" customHeight="1">
      <c r="A14" s="571" t="s">
        <v>24</v>
      </c>
      <c r="B14" s="570"/>
      <c r="C14" s="624">
        <v>1.7000000000000001E-2</v>
      </c>
    </row>
    <row r="15" spans="1:7" ht="18" customHeight="1">
      <c r="A15" s="571" t="s">
        <v>355</v>
      </c>
      <c r="B15" s="570"/>
      <c r="C15" s="624">
        <v>2.3E-2</v>
      </c>
    </row>
    <row r="16" spans="1:7" ht="18" customHeight="1">
      <c r="A16" s="571" t="s">
        <v>25</v>
      </c>
      <c r="B16" s="570"/>
      <c r="C16" s="624">
        <v>1.6E-2</v>
      </c>
    </row>
    <row r="17" spans="1:3" ht="18" customHeight="1">
      <c r="A17" s="571" t="s">
        <v>23</v>
      </c>
      <c r="B17" s="570"/>
      <c r="C17" s="624">
        <v>1.6E-2</v>
      </c>
    </row>
    <row r="18" spans="1:3" ht="18" customHeight="1">
      <c r="A18" s="571" t="s">
        <v>356</v>
      </c>
      <c r="B18" s="570"/>
      <c r="C18" s="624">
        <v>1.6E-2</v>
      </c>
    </row>
    <row r="19" spans="1:3" ht="18" customHeight="1">
      <c r="A19" s="571" t="s">
        <v>26</v>
      </c>
      <c r="B19" s="570"/>
      <c r="C19" s="624">
        <v>8.0000000000000002E-3</v>
      </c>
    </row>
    <row r="20" spans="1:3" ht="18" customHeight="1">
      <c r="A20" s="571" t="s">
        <v>357</v>
      </c>
      <c r="B20" s="570"/>
      <c r="C20" s="624">
        <v>8.0000000000000002E-3</v>
      </c>
    </row>
    <row r="21" spans="1:3" ht="18" customHeight="1">
      <c r="A21" s="571" t="s">
        <v>27</v>
      </c>
      <c r="B21" s="570"/>
      <c r="C21" s="624">
        <v>5.0000000000000001E-3</v>
      </c>
    </row>
    <row r="22" spans="1:3" ht="18" customHeight="1">
      <c r="A22" s="571" t="s">
        <v>358</v>
      </c>
      <c r="B22" s="570"/>
      <c r="C22" s="624">
        <v>5.0000000000000001E-3</v>
      </c>
    </row>
    <row r="23" spans="1:3" ht="18" customHeight="1">
      <c r="A23" s="571" t="s">
        <v>32</v>
      </c>
      <c r="B23" s="570"/>
      <c r="C23" s="624">
        <v>5.0000000000000001E-3</v>
      </c>
    </row>
    <row r="24" spans="1:3" ht="18" customHeight="1" thickBot="1">
      <c r="A24" s="572" t="s">
        <v>359</v>
      </c>
      <c r="B24" s="573"/>
      <c r="C24" s="624">
        <v>5.0000000000000001E-3</v>
      </c>
    </row>
    <row r="25" spans="1:3" ht="18" customHeight="1">
      <c r="A25" s="574" t="s">
        <v>329</v>
      </c>
      <c r="B25" s="575"/>
      <c r="C25" s="625">
        <v>2.4E-2</v>
      </c>
    </row>
    <row r="26" spans="1:3" ht="18" customHeight="1" thickBot="1">
      <c r="A26" s="572" t="s">
        <v>330</v>
      </c>
      <c r="B26" s="573"/>
      <c r="C26" s="626">
        <v>1.0999999999999999E-2</v>
      </c>
    </row>
    <row r="27" spans="1:3" ht="18" customHeight="1">
      <c r="A27" s="571" t="s">
        <v>340</v>
      </c>
      <c r="B27" s="570"/>
      <c r="C27" s="624">
        <v>1.0999999999999999E-2</v>
      </c>
    </row>
    <row r="28" spans="1:3" ht="18" customHeight="1">
      <c r="A28" s="571" t="s">
        <v>341</v>
      </c>
      <c r="B28" s="570"/>
      <c r="C28" s="624">
        <v>0.01</v>
      </c>
    </row>
    <row r="29" spans="1:3" ht="18" customHeight="1">
      <c r="A29" s="571" t="s">
        <v>342</v>
      </c>
      <c r="B29" s="570"/>
      <c r="C29" s="624">
        <v>1.4999999999999999E-2</v>
      </c>
    </row>
    <row r="30" spans="1:3" ht="18" customHeight="1">
      <c r="A30" s="571" t="s">
        <v>343</v>
      </c>
      <c r="B30" s="570"/>
      <c r="C30" s="624">
        <v>2.3E-2</v>
      </c>
    </row>
    <row r="31" spans="1:3" ht="18" customHeight="1">
      <c r="A31" s="571" t="s">
        <v>344</v>
      </c>
      <c r="B31" s="570"/>
      <c r="C31" s="624">
        <v>1.7000000000000001E-2</v>
      </c>
    </row>
    <row r="32" spans="1:3" ht="18" customHeight="1">
      <c r="A32" s="571" t="s">
        <v>345</v>
      </c>
      <c r="B32" s="570"/>
      <c r="C32" s="624">
        <v>2.3E-2</v>
      </c>
    </row>
    <row r="33" spans="1:3" ht="18" customHeight="1">
      <c r="A33" s="571" t="s">
        <v>346</v>
      </c>
      <c r="B33" s="570"/>
      <c r="C33" s="624">
        <v>1.6E-2</v>
      </c>
    </row>
    <row r="34" spans="1:3" ht="18" customHeight="1">
      <c r="A34" s="571" t="s">
        <v>347</v>
      </c>
      <c r="B34" s="570"/>
      <c r="C34" s="624">
        <v>8.0000000000000002E-3</v>
      </c>
    </row>
    <row r="35" spans="1:3" ht="18" customHeight="1">
      <c r="A35" s="571" t="s">
        <v>348</v>
      </c>
      <c r="B35" s="570"/>
      <c r="C35" s="624">
        <v>5.0000000000000001E-3</v>
      </c>
    </row>
    <row r="36" spans="1:3" ht="18" customHeight="1" thickBot="1">
      <c r="A36" s="572" t="s">
        <v>349</v>
      </c>
      <c r="B36" s="573"/>
      <c r="C36" s="626">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はじめに</vt:lpstr>
      <vt:lpstr>(入力①) 基本情報入力シート</vt:lpstr>
      <vt:lpstr>(入力②-1)別紙様式2-2 個表_処遇</vt:lpstr>
      <vt:lpstr>(入力②‐2)別紙様式2-3 個表_特定</vt:lpstr>
      <vt:lpstr>(入力②-3)別紙様式2-4 個表_ベースアップ</vt:lpstr>
      <vt:lpstr>(入力③)別紙様式2-1 計画書_総括表</vt:lpstr>
      <vt:lpstr>県集計用</vt:lpstr>
      <vt:lpstr>【参考】数式用</vt:lpstr>
      <vt:lpstr>【参考】数式用2</vt:lpstr>
      <vt:lpstr>'(入力①) 基本情報入力シート'!Print_Area</vt:lpstr>
      <vt:lpstr>'(入力②-1)別紙様式2-2 個表_処遇'!Print_Area</vt:lpstr>
      <vt:lpstr>'(入力②‐2)別紙様式2-3 個表_特定'!Print_Area</vt:lpstr>
      <vt:lpstr>'(入力②-3)別紙様式2-4 個表_ベースアップ'!Print_Area</vt:lpstr>
      <vt:lpstr>'(入力③)別紙様式2-1 計画書_総括表'!Print_Area</vt:lpstr>
      <vt:lpstr>【参考】数式用!Print_Area</vt:lpstr>
      <vt:lpstr>【参考】数式用2!Print_Area</vt:lpstr>
      <vt:lpstr>はじめに!Print_Area</vt:lpstr>
      <vt:lpstr>'(入力②-1)別紙様式2-2 個表_処遇'!Print_Titles</vt:lpstr>
      <vt:lpstr>'(入力②‐2)別紙様式2-3 個表_特定'!Print_Titles</vt:lpstr>
      <vt:lpstr>'(入力②-3)別紙様式2-4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2022-08-09T05:02:23Z</dcterms:modified>
</cp:coreProperties>
</file>